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1"/>
  </bookViews>
  <sheets>
    <sheet name="convoc" sheetId="1" r:id="rId1"/>
    <sheet name="8" sheetId="2" r:id="rId2"/>
    <sheet name="Feuille résultat" sheetId="3" r:id="rId3"/>
  </sheets>
  <definedNames/>
  <calcPr fullCalcOnLoad="1"/>
</workbook>
</file>

<file path=xl/sharedStrings.xml><?xml version="1.0" encoding="utf-8"?>
<sst xmlns="http://schemas.openxmlformats.org/spreadsheetml/2006/main" count="167" uniqueCount="98">
  <si>
    <t>7è-8è place</t>
  </si>
  <si>
    <t>Poule A</t>
  </si>
  <si>
    <t>Poule B</t>
  </si>
  <si>
    <t>Pts</t>
  </si>
  <si>
    <t>Directeur de Jeu :</t>
  </si>
  <si>
    <t>Date:</t>
  </si>
  <si>
    <t>Match de Poule</t>
  </si>
  <si>
    <t>Clast</t>
  </si>
  <si>
    <t>Joueur</t>
  </si>
  <si>
    <t xml:space="preserve">Lieu : </t>
  </si>
  <si>
    <t>Denain</t>
  </si>
  <si>
    <t xml:space="preserve">                           NOM
                       prénom</t>
  </si>
  <si>
    <t>Club</t>
  </si>
  <si>
    <t>1er Match</t>
  </si>
  <si>
    <t>2ème match</t>
  </si>
  <si>
    <t>3ème Match</t>
  </si>
  <si>
    <t>4ème Match</t>
  </si>
  <si>
    <t>MATCH 6 phase Finale</t>
  </si>
  <si>
    <t>CLASSEMENT</t>
  </si>
  <si>
    <t>pts réal.</t>
  </si>
  <si>
    <t>Nb Rep.</t>
  </si>
  <si>
    <t>moy.</t>
  </si>
  <si>
    <t>Série</t>
  </si>
  <si>
    <t>format</t>
  </si>
  <si>
    <t>Observations:</t>
  </si>
  <si>
    <t xml:space="preserve">  mode de jeu :</t>
  </si>
  <si>
    <t xml:space="preserve">  Lieu :</t>
  </si>
  <si>
    <t>Responsable Format :</t>
  </si>
  <si>
    <t>Denis Hornain</t>
  </si>
  <si>
    <t>5ème match</t>
  </si>
  <si>
    <t xml:space="preserve">3è B </t>
  </si>
  <si>
    <t>2é A</t>
  </si>
  <si>
    <t>2é B</t>
  </si>
  <si>
    <t>CARVIN</t>
  </si>
  <si>
    <t>Finale</t>
  </si>
  <si>
    <t>3è A</t>
  </si>
  <si>
    <t>FINALE  LIGUE 4 BILLES</t>
  </si>
  <si>
    <t>Libre</t>
  </si>
  <si>
    <t xml:space="preserve">    40 pts en 40 reprises maxi</t>
  </si>
  <si>
    <t>Carvin</t>
  </si>
  <si>
    <t>BFVA</t>
  </si>
  <si>
    <t>Cambrai</t>
  </si>
  <si>
    <t>FLEURANT ALEXANDRE</t>
  </si>
  <si>
    <t>HOCHART JACK</t>
  </si>
  <si>
    <t>PETIT FABIEN</t>
  </si>
  <si>
    <t>DEVOS ALEXIS</t>
  </si>
  <si>
    <t>FOULON JEREMY</t>
  </si>
  <si>
    <t>MARLIERE THOMAS</t>
  </si>
  <si>
    <t>LEFORT LUCAS</t>
  </si>
  <si>
    <t>PIC LORENZO</t>
  </si>
  <si>
    <t>AMB DENAIN</t>
  </si>
  <si>
    <t>BC BILLY</t>
  </si>
  <si>
    <t>BC COURRIERES</t>
  </si>
  <si>
    <t>BC CARVIN</t>
  </si>
  <si>
    <t>AB CAMBRAI</t>
  </si>
  <si>
    <t>Matches Qualif Secteur</t>
  </si>
  <si>
    <t>qualifié</t>
  </si>
  <si>
    <t xml:space="preserve">Champion de Ligue </t>
  </si>
  <si>
    <t>pts match</t>
  </si>
  <si>
    <t>clast</t>
  </si>
  <si>
    <t>Signature :</t>
  </si>
  <si>
    <r>
      <t xml:space="preserve">clst
</t>
    </r>
    <r>
      <rPr>
        <b/>
        <sz val="9"/>
        <color indexed="13"/>
        <rFont val="Arial"/>
        <family val="2"/>
      </rPr>
      <t>poule</t>
    </r>
  </si>
  <si>
    <t>pts match
poule</t>
  </si>
  <si>
    <t>BILLY</t>
  </si>
  <si>
    <t>Courrieres</t>
  </si>
  <si>
    <t xml:space="preserve">   Finale Ligue  4 Billes</t>
  </si>
  <si>
    <t xml:space="preserve">Finale Ligue Nord Pas de Calais </t>
  </si>
  <si>
    <r>
      <t xml:space="preserve">CONVOCATION à 14h00 dans le club, Début des matches au plus tard à </t>
    </r>
    <r>
      <rPr>
        <b/>
        <sz val="14"/>
        <color indexed="10"/>
        <rFont val="Arial"/>
        <family val="2"/>
      </rPr>
      <t>14h30.</t>
    </r>
  </si>
  <si>
    <r>
      <t>4 BILLES</t>
    </r>
    <r>
      <rPr>
        <b/>
        <sz val="16"/>
        <color indexed="8"/>
        <rFont val="Arial"/>
        <family val="2"/>
      </rPr>
      <t xml:space="preserve"> (de 0 à 1,19) : 40 points en 40 reprises</t>
    </r>
  </si>
  <si>
    <r>
      <t>Lieu:  Billard Club de CARVIN</t>
    </r>
    <r>
      <rPr>
        <b/>
        <sz val="16"/>
        <color indexed="8"/>
        <rFont val="Arial"/>
        <family val="2"/>
      </rPr>
      <t xml:space="preserve">
            </t>
    </r>
    <r>
      <rPr>
        <b/>
        <sz val="14"/>
        <color indexed="8"/>
        <rFont val="Arial"/>
        <family val="2"/>
      </rPr>
      <t>Square du pont de Grès, Rue Delacroix,</t>
    </r>
    <r>
      <rPr>
        <b/>
        <sz val="16"/>
        <color indexed="8"/>
        <rFont val="Arial"/>
        <family val="2"/>
      </rPr>
      <t xml:space="preserve">   CARVIN
            </t>
    </r>
    <r>
      <rPr>
        <b/>
        <sz val="14"/>
        <color indexed="8"/>
        <rFont val="Arial"/>
        <family val="2"/>
      </rPr>
      <t>Tél: 0321740644</t>
    </r>
  </si>
  <si>
    <t xml:space="preserve">Poule A </t>
  </si>
  <si>
    <t>141329T</t>
  </si>
  <si>
    <t>DENAIN</t>
  </si>
  <si>
    <t>138371Z</t>
  </si>
  <si>
    <t>BILLY MONTIGNY</t>
  </si>
  <si>
    <t>en cours</t>
  </si>
  <si>
    <t>CAMBRAI</t>
  </si>
  <si>
    <t>COURRIERES</t>
  </si>
  <si>
    <t>146462-E</t>
  </si>
  <si>
    <t>A l'issue des matches de poules :</t>
  </si>
  <si>
    <t>les 2 premiers de chaque poule jouent la finale, le vainqueur sera champion de Ligue</t>
  </si>
  <si>
    <t>les 2 finalistes sont qualifiés pour la finale Secteur</t>
  </si>
  <si>
    <t>le 3 ème de la poule A rencontre le 2 ème de la poule B</t>
  </si>
  <si>
    <t>le 2 ème de la poule A rencontre le 3 ème de la poule B</t>
  </si>
  <si>
    <t>les vainqueurs de ces 2 matches sont qualifiés pour la finale Secteur</t>
  </si>
  <si>
    <t>les 4 ème de poule jouent un match de classement.</t>
  </si>
  <si>
    <t>En cas d'égalité, une prolongation de 4 points doit être réalisée</t>
  </si>
  <si>
    <t>Si au bout de 2 prolongations aucun vainqueur est désigné, 
les joueurs joueront chacun le point sur mouche celui qui réalisera la meilleure série sera désigné vainqueur</t>
  </si>
  <si>
    <t>tous les matches se jouent sur la distance de 40 points, 40 reprises maximum.</t>
  </si>
  <si>
    <t>Responsable format : Denis Hornain</t>
  </si>
  <si>
    <t>Bien vouloir retourner les résultats correctement complétés au Responsable Format sous 48 h</t>
  </si>
  <si>
    <t>Tel 06 79 83 48 97</t>
  </si>
  <si>
    <t>denis.hornain@orange.com</t>
  </si>
  <si>
    <t>Observations :</t>
  </si>
  <si>
    <t>indiquer les Noms, adresse, Téléphone, e-mail, N° de licence et moyenne réalisées des 4 qualifiés pour la finale Secteur</t>
  </si>
  <si>
    <t>FAUQUEMBERGUE  paul</t>
  </si>
  <si>
    <t>Jack Hochart</t>
  </si>
  <si>
    <t>Jerémy Foulon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</si>
</sst>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[$-F800]dddd\,\ mmmm\ dd\,\ yyyy"/>
    <numFmt numFmtId="167" formatCode="[$-40C]dddd\ d\ mmmm\ yyyy"/>
  </numFmts>
  <fonts count="5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6"/>
      <color indexed="18"/>
      <name val="Arial"/>
      <family val="2"/>
    </font>
    <font>
      <b/>
      <sz val="20"/>
      <color indexed="58"/>
      <name val="Arial"/>
      <family val="2"/>
    </font>
    <font>
      <sz val="6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i/>
      <sz val="8"/>
      <name val="Arial"/>
      <family val="2"/>
    </font>
    <font>
      <b/>
      <sz val="12"/>
      <color indexed="13"/>
      <name val="Arial"/>
      <family val="2"/>
    </font>
    <font>
      <b/>
      <sz val="11"/>
      <color indexed="13"/>
      <name val="Arial"/>
      <family val="2"/>
    </font>
    <font>
      <b/>
      <sz val="10"/>
      <color indexed="13"/>
      <name val="Arial"/>
      <family val="2"/>
    </font>
    <font>
      <b/>
      <sz val="14"/>
      <color indexed="13"/>
      <name val="Arial"/>
      <family val="2"/>
    </font>
    <font>
      <sz val="7"/>
      <color indexed="13"/>
      <name val="Arial"/>
      <family val="2"/>
    </font>
    <font>
      <b/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u val="single"/>
      <sz val="20"/>
      <color indexed="20"/>
      <name val="Arial"/>
      <family val="2"/>
    </font>
    <font>
      <u val="single"/>
      <sz val="14"/>
      <name val="Arial"/>
      <family val="2"/>
    </font>
    <font>
      <sz val="18"/>
      <color indexed="52"/>
      <name val="Arial"/>
      <family val="2"/>
    </font>
    <font>
      <b/>
      <sz val="7"/>
      <color indexed="13"/>
      <name val="Arial"/>
      <family val="2"/>
    </font>
    <font>
      <b/>
      <sz val="9"/>
      <color indexed="13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10"/>
      <name val="Arial"/>
      <family val="2"/>
    </font>
    <font>
      <sz val="13"/>
      <color indexed="8"/>
      <name val="Arial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3.8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thick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hair"/>
      <top style="thin"/>
      <bottom style="thick"/>
    </border>
    <border>
      <left style="hair"/>
      <right style="medium"/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thin"/>
      <right style="hair"/>
      <top style="thin"/>
      <bottom style="thick"/>
    </border>
    <border>
      <left style="hair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 style="double"/>
      <right style="hair"/>
      <top style="thin"/>
      <bottom style="thin"/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thin"/>
      <right style="thick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ck"/>
      <right style="hair"/>
      <top style="thick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double"/>
      <right style="hair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" fontId="13" fillId="0" borderId="8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6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2" fillId="0" borderId="25" xfId="0" applyNumberFormat="1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2" fontId="23" fillId="0" borderId="26" xfId="0" applyNumberFormat="1" applyFont="1" applyBorder="1" applyAlignment="1">
      <alignment vertical="center"/>
    </xf>
    <xf numFmtId="0" fontId="23" fillId="0" borderId="26" xfId="0" applyNumberFormat="1" applyFont="1" applyBorder="1" applyAlignment="1">
      <alignment vertical="center"/>
    </xf>
    <xf numFmtId="0" fontId="23" fillId="0" borderId="27" xfId="0" applyFont="1" applyBorder="1" applyAlignment="1">
      <alignment/>
    </xf>
    <xf numFmtId="0" fontId="24" fillId="0" borderId="28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165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vertical="center"/>
    </xf>
    <xf numFmtId="165" fontId="26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0" fontId="26" fillId="0" borderId="29" xfId="0" applyFont="1" applyBorder="1" applyAlignment="1">
      <alignment/>
    </xf>
    <xf numFmtId="0" fontId="26" fillId="0" borderId="28" xfId="0" applyNumberFormat="1" applyFont="1" applyBorder="1" applyAlignment="1">
      <alignment vertical="center"/>
    </xf>
    <xf numFmtId="2" fontId="28" fillId="0" borderId="0" xfId="0" applyNumberFormat="1" applyFont="1" applyBorder="1" applyAlignment="1">
      <alignment/>
    </xf>
    <xf numFmtId="0" fontId="24" fillId="0" borderId="0" xfId="0" applyFont="1" applyBorder="1" applyAlignment="1">
      <alignment vertical="center"/>
    </xf>
    <xf numFmtId="165" fontId="26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 horizontal="left"/>
    </xf>
    <xf numFmtId="165" fontId="30" fillId="0" borderId="0" xfId="0" applyNumberFormat="1" applyFont="1" applyBorder="1" applyAlignment="1">
      <alignment vertical="center"/>
    </xf>
    <xf numFmtId="0" fontId="22" fillId="0" borderId="30" xfId="0" applyNumberFormat="1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2" fontId="23" fillId="0" borderId="31" xfId="0" applyNumberFormat="1" applyFont="1" applyBorder="1" applyAlignment="1">
      <alignment vertical="center"/>
    </xf>
    <xf numFmtId="0" fontId="23" fillId="0" borderId="31" xfId="0" applyNumberFormat="1" applyFont="1" applyBorder="1" applyAlignment="1">
      <alignment vertical="center"/>
    </xf>
    <xf numFmtId="0" fontId="23" fillId="0" borderId="32" xfId="0" applyFont="1" applyBorder="1" applyAlignment="1">
      <alignment/>
    </xf>
    <xf numFmtId="0" fontId="26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2" fontId="31" fillId="3" borderId="36" xfId="0" applyNumberFormat="1" applyFont="1" applyFill="1" applyBorder="1" applyAlignment="1">
      <alignment horizontal="center" vertical="center" wrapText="1"/>
    </xf>
    <xf numFmtId="0" fontId="31" fillId="3" borderId="37" xfId="0" applyFont="1" applyFill="1" applyBorder="1" applyAlignment="1">
      <alignment horizontal="center" vertical="center" wrapText="1"/>
    </xf>
    <xf numFmtId="0" fontId="31" fillId="3" borderId="38" xfId="0" applyFont="1" applyFill="1" applyBorder="1" applyAlignment="1">
      <alignment horizontal="center" vertical="center" wrapText="1"/>
    </xf>
    <xf numFmtId="0" fontId="31" fillId="3" borderId="39" xfId="0" applyFont="1" applyFill="1" applyBorder="1" applyAlignment="1">
      <alignment horizontal="center" vertical="center" wrapText="1"/>
    </xf>
    <xf numFmtId="0" fontId="32" fillId="5" borderId="38" xfId="0" applyFont="1" applyFill="1" applyBorder="1" applyAlignment="1">
      <alignment horizontal="center" vertical="center" wrapText="1"/>
    </xf>
    <xf numFmtId="0" fontId="32" fillId="5" borderId="36" xfId="0" applyFont="1" applyFill="1" applyBorder="1" applyAlignment="1">
      <alignment horizontal="center" vertical="center" wrapText="1"/>
    </xf>
    <xf numFmtId="0" fontId="32" fillId="5" borderId="37" xfId="0" applyFont="1" applyFill="1" applyBorder="1" applyAlignment="1">
      <alignment horizontal="center" vertical="center" wrapText="1"/>
    </xf>
    <xf numFmtId="0" fontId="31" fillId="3" borderId="40" xfId="0" applyFont="1" applyFill="1" applyBorder="1" applyAlignment="1">
      <alignment horizontal="center" vertical="center" wrapText="1"/>
    </xf>
    <xf numFmtId="0" fontId="26" fillId="3" borderId="41" xfId="0" applyFont="1" applyFill="1" applyBorder="1" applyAlignment="1">
      <alignment horizontal="center" vertical="center" wrapText="1"/>
    </xf>
    <xf numFmtId="0" fontId="31" fillId="3" borderId="42" xfId="0" applyFont="1" applyFill="1" applyBorder="1" applyAlignment="1">
      <alignment horizontal="center" vertical="center" wrapText="1"/>
    </xf>
    <xf numFmtId="0" fontId="31" fillId="3" borderId="43" xfId="0" applyFont="1" applyFill="1" applyBorder="1" applyAlignment="1">
      <alignment horizontal="center" vertical="center" wrapText="1"/>
    </xf>
    <xf numFmtId="0" fontId="31" fillId="3" borderId="44" xfId="0" applyFont="1" applyFill="1" applyBorder="1" applyAlignment="1">
      <alignment horizontal="center" vertical="center" wrapText="1"/>
    </xf>
    <xf numFmtId="2" fontId="31" fillId="3" borderId="44" xfId="0" applyNumberFormat="1" applyFont="1" applyFill="1" applyBorder="1" applyAlignment="1">
      <alignment horizontal="center" vertical="center" wrapText="1"/>
    </xf>
    <xf numFmtId="0" fontId="31" fillId="3" borderId="45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/>
    </xf>
    <xf numFmtId="2" fontId="31" fillId="3" borderId="36" xfId="0" applyNumberFormat="1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 wrapText="1"/>
    </xf>
    <xf numFmtId="0" fontId="31" fillId="3" borderId="47" xfId="0" applyFont="1" applyFill="1" applyBorder="1" applyAlignment="1">
      <alignment horizontal="center" vertical="center" wrapText="1"/>
    </xf>
    <xf numFmtId="0" fontId="31" fillId="3" borderId="48" xfId="0" applyFont="1" applyFill="1" applyBorder="1" applyAlignment="1">
      <alignment horizontal="center" vertical="center" wrapText="1"/>
    </xf>
    <xf numFmtId="0" fontId="31" fillId="3" borderId="49" xfId="0" applyFont="1" applyFill="1" applyBorder="1" applyAlignment="1">
      <alignment horizontal="center" vertical="center" wrapText="1"/>
    </xf>
    <xf numFmtId="2" fontId="31" fillId="3" borderId="49" xfId="0" applyNumberFormat="1" applyFont="1" applyFill="1" applyBorder="1" applyAlignment="1">
      <alignment horizontal="center" vertical="center" wrapText="1"/>
    </xf>
    <xf numFmtId="0" fontId="31" fillId="3" borderId="50" xfId="0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 wrapText="1"/>
    </xf>
    <xf numFmtId="0" fontId="31" fillId="3" borderId="49" xfId="0" applyFont="1" applyFill="1" applyBorder="1" applyAlignment="1">
      <alignment horizontal="center" vertical="center"/>
    </xf>
    <xf numFmtId="2" fontId="31" fillId="3" borderId="49" xfId="0" applyNumberFormat="1" applyFont="1" applyFill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165" fontId="33" fillId="0" borderId="49" xfId="0" applyNumberFormat="1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 wrapText="1"/>
    </xf>
    <xf numFmtId="165" fontId="33" fillId="0" borderId="36" xfId="0" applyNumberFormat="1" applyFont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 wrapText="1"/>
    </xf>
    <xf numFmtId="0" fontId="31" fillId="3" borderId="56" xfId="0" applyFont="1" applyFill="1" applyBorder="1" applyAlignment="1">
      <alignment horizontal="center" vertical="center" wrapText="1"/>
    </xf>
    <xf numFmtId="0" fontId="31" fillId="3" borderId="57" xfId="0" applyFont="1" applyFill="1" applyBorder="1" applyAlignment="1">
      <alignment horizontal="center" vertical="center" wrapText="1"/>
    </xf>
    <xf numFmtId="2" fontId="31" fillId="3" borderId="57" xfId="0" applyNumberFormat="1" applyFont="1" applyFill="1" applyBorder="1" applyAlignment="1">
      <alignment horizontal="center" vertical="center" wrapText="1"/>
    </xf>
    <xf numFmtId="0" fontId="31" fillId="3" borderId="58" xfId="0" applyFont="1" applyFill="1" applyBorder="1" applyAlignment="1">
      <alignment horizontal="center" vertical="center" wrapText="1"/>
    </xf>
    <xf numFmtId="0" fontId="31" fillId="3" borderId="59" xfId="0" applyFont="1" applyFill="1" applyBorder="1" applyAlignment="1">
      <alignment horizontal="center" vertical="center" wrapText="1"/>
    </xf>
    <xf numFmtId="0" fontId="31" fillId="3" borderId="60" xfId="0" applyFont="1" applyFill="1" applyBorder="1" applyAlignment="1">
      <alignment horizontal="center" vertical="center" wrapText="1"/>
    </xf>
    <xf numFmtId="0" fontId="31" fillId="3" borderId="57" xfId="0" applyFont="1" applyFill="1" applyBorder="1" applyAlignment="1">
      <alignment horizontal="center" vertical="center"/>
    </xf>
    <xf numFmtId="2" fontId="31" fillId="3" borderId="57" xfId="0" applyNumberFormat="1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1" fillId="3" borderId="6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Continuous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4" fillId="6" borderId="6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1" fillId="3" borderId="64" xfId="0" applyFont="1" applyFill="1" applyBorder="1" applyAlignment="1">
      <alignment horizontal="center" vertical="center" wrapText="1"/>
    </xf>
    <xf numFmtId="0" fontId="31" fillId="3" borderId="65" xfId="0" applyFont="1" applyFill="1" applyBorder="1" applyAlignment="1">
      <alignment horizontal="center" vertical="center" wrapText="1"/>
    </xf>
    <xf numFmtId="0" fontId="31" fillId="3" borderId="66" xfId="0" applyFont="1" applyFill="1" applyBorder="1" applyAlignment="1">
      <alignment horizontal="center" vertical="center" wrapText="1"/>
    </xf>
    <xf numFmtId="0" fontId="31" fillId="3" borderId="67" xfId="0" applyFont="1" applyFill="1" applyBorder="1" applyAlignment="1">
      <alignment horizontal="center" vertical="center" wrapText="1"/>
    </xf>
    <xf numFmtId="0" fontId="31" fillId="3" borderId="68" xfId="0" applyFont="1" applyFill="1" applyBorder="1" applyAlignment="1">
      <alignment horizontal="center" vertical="center" wrapText="1"/>
    </xf>
    <xf numFmtId="0" fontId="31" fillId="3" borderId="69" xfId="0" applyFont="1" applyFill="1" applyBorder="1" applyAlignment="1">
      <alignment horizontal="center" vertical="center" wrapText="1"/>
    </xf>
    <xf numFmtId="0" fontId="31" fillId="3" borderId="70" xfId="0" applyFont="1" applyFill="1" applyBorder="1" applyAlignment="1">
      <alignment horizontal="center" vertical="center" wrapText="1"/>
    </xf>
    <xf numFmtId="0" fontId="31" fillId="3" borderId="71" xfId="0" applyFont="1" applyFill="1" applyBorder="1" applyAlignment="1">
      <alignment horizontal="center" vertical="center" wrapText="1"/>
    </xf>
    <xf numFmtId="0" fontId="31" fillId="3" borderId="72" xfId="0" applyFont="1" applyFill="1" applyBorder="1" applyAlignment="1">
      <alignment horizontal="center" vertical="center" wrapText="1"/>
    </xf>
    <xf numFmtId="0" fontId="31" fillId="3" borderId="73" xfId="0" applyFont="1" applyFill="1" applyBorder="1" applyAlignment="1">
      <alignment horizontal="center" vertical="center" wrapText="1"/>
    </xf>
    <xf numFmtId="0" fontId="31" fillId="3" borderId="74" xfId="0" applyFont="1" applyFill="1" applyBorder="1" applyAlignment="1">
      <alignment horizontal="center" vertical="center" wrapText="1"/>
    </xf>
    <xf numFmtId="0" fontId="31" fillId="3" borderId="75" xfId="0" applyFont="1" applyFill="1" applyBorder="1" applyAlignment="1">
      <alignment horizontal="center" vertical="center" wrapText="1"/>
    </xf>
    <xf numFmtId="0" fontId="12" fillId="3" borderId="76" xfId="0" applyFont="1" applyFill="1" applyBorder="1" applyAlignment="1">
      <alignment horizontal="center" vertical="center" wrapText="1"/>
    </xf>
    <xf numFmtId="0" fontId="12" fillId="3" borderId="76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8" fillId="7" borderId="79" xfId="0" applyFont="1" applyFill="1" applyBorder="1" applyAlignment="1">
      <alignment horizontal="centerContinuous" vertical="center"/>
    </xf>
    <xf numFmtId="2" fontId="18" fillId="7" borderId="79" xfId="0" applyNumberFormat="1" applyFont="1" applyFill="1" applyBorder="1" applyAlignment="1">
      <alignment horizontal="centerContinuous" vertical="center"/>
    </xf>
    <xf numFmtId="0" fontId="18" fillId="7" borderId="80" xfId="0" applyFont="1" applyFill="1" applyBorder="1" applyAlignment="1">
      <alignment horizontal="centerContinuous" vertical="center"/>
    </xf>
    <xf numFmtId="0" fontId="18" fillId="7" borderId="81" xfId="0" applyFont="1" applyFill="1" applyBorder="1" applyAlignment="1">
      <alignment horizontal="center" vertical="center"/>
    </xf>
    <xf numFmtId="0" fontId="17" fillId="7" borderId="80" xfId="0" applyFont="1" applyFill="1" applyBorder="1" applyAlignment="1">
      <alignment horizontal="centerContinuous" vertical="center"/>
    </xf>
    <xf numFmtId="0" fontId="17" fillId="7" borderId="79" xfId="0" applyFont="1" applyFill="1" applyBorder="1" applyAlignment="1">
      <alignment horizontal="centerContinuous" vertical="center"/>
    </xf>
    <xf numFmtId="2" fontId="17" fillId="7" borderId="79" xfId="0" applyNumberFormat="1" applyFont="1" applyFill="1" applyBorder="1" applyAlignment="1">
      <alignment horizontal="centerContinuous" vertical="center"/>
    </xf>
    <xf numFmtId="0" fontId="19" fillId="7" borderId="80" xfId="0" applyFont="1" applyFill="1" applyBorder="1" applyAlignment="1">
      <alignment horizontal="centerContinuous" vertical="center"/>
    </xf>
    <xf numFmtId="0" fontId="19" fillId="7" borderId="79" xfId="0" applyFont="1" applyFill="1" applyBorder="1" applyAlignment="1">
      <alignment horizontal="centerContinuous" vertical="center"/>
    </xf>
    <xf numFmtId="0" fontId="20" fillId="7" borderId="82" xfId="0" applyFont="1" applyFill="1" applyBorder="1" applyAlignment="1">
      <alignment horizontal="centerContinuous" vertical="center"/>
    </xf>
    <xf numFmtId="0" fontId="20" fillId="7" borderId="79" xfId="0" applyFont="1" applyFill="1" applyBorder="1" applyAlignment="1">
      <alignment horizontal="centerContinuous" vertical="center"/>
    </xf>
    <xf numFmtId="0" fontId="20" fillId="7" borderId="83" xfId="0" applyFont="1" applyFill="1" applyBorder="1" applyAlignment="1">
      <alignment horizontal="centerContinuous" vertical="center"/>
    </xf>
    <xf numFmtId="0" fontId="21" fillId="7" borderId="84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2" fontId="21" fillId="7" borderId="22" xfId="0" applyNumberFormat="1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85" xfId="0" applyFont="1" applyFill="1" applyBorder="1" applyAlignment="1">
      <alignment horizontal="center" vertical="center" wrapText="1"/>
    </xf>
    <xf numFmtId="0" fontId="21" fillId="7" borderId="86" xfId="0" applyFont="1" applyFill="1" applyBorder="1" applyAlignment="1">
      <alignment horizontal="center" vertical="center" wrapText="1"/>
    </xf>
    <xf numFmtId="0" fontId="19" fillId="7" borderId="8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2" fillId="8" borderId="88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44" fontId="44" fillId="8" borderId="89" xfId="18" applyFont="1" applyFill="1" applyBorder="1" applyAlignment="1">
      <alignment horizontal="center" vertical="center" wrapText="1"/>
    </xf>
    <xf numFmtId="44" fontId="44" fillId="8" borderId="90" xfId="18" applyFont="1" applyFill="1" applyBorder="1" applyAlignment="1">
      <alignment horizontal="center" vertical="center" wrapText="1"/>
    </xf>
    <xf numFmtId="166" fontId="44" fillId="8" borderId="90" xfId="1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9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92" xfId="0" applyFont="1" applyFill="1" applyBorder="1" applyAlignment="1" applyProtection="1">
      <alignment horizontal="center" vertical="center"/>
      <protection/>
    </xf>
    <xf numFmtId="0" fontId="50" fillId="0" borderId="93" xfId="0" applyFont="1" applyFill="1" applyBorder="1" applyAlignment="1" applyProtection="1">
      <alignment horizontal="center" vertical="center"/>
      <protection/>
    </xf>
    <xf numFmtId="0" fontId="50" fillId="0" borderId="94" xfId="0" applyFont="1" applyFill="1" applyBorder="1" applyAlignment="1" applyProtection="1">
      <alignment horizontal="center" vertical="center"/>
      <protection locked="0"/>
    </xf>
    <xf numFmtId="2" fontId="50" fillId="0" borderId="95" xfId="0" applyNumberFormat="1" applyFont="1" applyFill="1" applyBorder="1" applyAlignment="1" applyProtection="1">
      <alignment horizontal="center" vertical="center"/>
      <protection/>
    </xf>
    <xf numFmtId="0" fontId="50" fillId="0" borderId="9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49" fillId="0" borderId="97" xfId="0" applyFont="1" applyFill="1" applyBorder="1" applyAlignment="1" applyProtection="1">
      <alignment horizontal="center" vertical="center"/>
      <protection/>
    </xf>
    <xf numFmtId="0" fontId="50" fillId="0" borderId="98" xfId="0" applyFont="1" applyFill="1" applyBorder="1" applyAlignment="1" applyProtection="1">
      <alignment horizontal="center" vertical="center"/>
      <protection/>
    </xf>
    <xf numFmtId="0" fontId="50" fillId="0" borderId="99" xfId="0" applyFont="1" applyFill="1" applyBorder="1" applyAlignment="1" applyProtection="1">
      <alignment horizontal="center" vertical="center"/>
      <protection locked="0"/>
    </xf>
    <xf numFmtId="2" fontId="50" fillId="0" borderId="100" xfId="0" applyNumberFormat="1" applyFont="1" applyFill="1" applyBorder="1" applyAlignment="1" applyProtection="1">
      <alignment horizontal="center" vertical="center"/>
      <protection/>
    </xf>
    <xf numFmtId="0" fontId="50" fillId="0" borderId="101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50" fillId="0" borderId="102" xfId="0" applyFont="1" applyFill="1" applyBorder="1" applyAlignment="1" applyProtection="1">
      <alignment horizontal="center" vertical="center"/>
      <protection/>
    </xf>
    <xf numFmtId="0" fontId="50" fillId="0" borderId="1" xfId="0" applyFont="1" applyFill="1" applyBorder="1" applyAlignment="1" applyProtection="1">
      <alignment horizontal="center" vertical="center"/>
      <protection locked="0"/>
    </xf>
    <xf numFmtId="2" fontId="50" fillId="0" borderId="103" xfId="0" applyNumberFormat="1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49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50" fillId="3" borderId="0" xfId="0" applyFont="1" applyFill="1" applyBorder="1" applyAlignment="1" applyProtection="1">
      <alignment horizontal="center" vertical="center"/>
      <protection/>
    </xf>
    <xf numFmtId="0" fontId="50" fillId="3" borderId="0" xfId="0" applyFont="1" applyFill="1" applyBorder="1" applyAlignment="1" applyProtection="1">
      <alignment horizontal="center" vertical="center"/>
      <protection locked="0"/>
    </xf>
    <xf numFmtId="2" fontId="50" fillId="3" borderId="0" xfId="0" applyNumberFormat="1" applyFont="1" applyFill="1" applyBorder="1" applyAlignment="1" applyProtection="1">
      <alignment horizontal="center" vertical="center"/>
      <protection/>
    </xf>
    <xf numFmtId="0" fontId="50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 applyProtection="1">
      <alignment horizontal="left" vertical="center" indent="1"/>
      <protection/>
    </xf>
    <xf numFmtId="0" fontId="29" fillId="3" borderId="0" xfId="0" applyFont="1" applyFill="1" applyBorder="1" applyAlignment="1" applyProtection="1">
      <alignment horizontal="center" vertical="center"/>
      <protection/>
    </xf>
    <xf numFmtId="0" fontId="26" fillId="3" borderId="0" xfId="0" applyFont="1" applyFill="1" applyBorder="1" applyAlignment="1" applyProtection="1">
      <alignment horizontal="center" vertical="center"/>
      <protection locked="0"/>
    </xf>
    <xf numFmtId="2" fontId="29" fillId="3" borderId="0" xfId="0" applyNumberFormat="1" applyFont="1" applyFill="1" applyBorder="1" applyAlignment="1" applyProtection="1">
      <alignment horizontal="center" vertical="center"/>
      <protection/>
    </xf>
    <xf numFmtId="0" fontId="29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  <protection locked="0"/>
    </xf>
    <xf numFmtId="0" fontId="51" fillId="3" borderId="0" xfId="0" applyFont="1" applyFill="1" applyBorder="1" applyAlignment="1" applyProtection="1">
      <alignment horizontal="left" vertical="center" indent="1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/>
    </xf>
    <xf numFmtId="0" fontId="29" fillId="3" borderId="0" xfId="0" applyFont="1" applyFill="1" applyBorder="1" applyAlignment="1">
      <alignment horizontal="left" vertical="center" indent="1"/>
    </xf>
    <xf numFmtId="0" fontId="29" fillId="3" borderId="0" xfId="0" applyFont="1" applyFill="1" applyBorder="1" applyAlignment="1">
      <alignment vertical="center"/>
    </xf>
    <xf numFmtId="0" fontId="26" fillId="3" borderId="0" xfId="0" applyFont="1" applyFill="1" applyBorder="1" applyAlignment="1" applyProtection="1">
      <alignment vertical="center"/>
      <protection locked="0"/>
    </xf>
    <xf numFmtId="0" fontId="51" fillId="3" borderId="0" xfId="0" applyFont="1" applyFill="1" applyBorder="1" applyAlignment="1" applyProtection="1">
      <alignment horizontal="left" vertical="center" indent="1"/>
      <protection/>
    </xf>
    <xf numFmtId="0" fontId="51" fillId="3" borderId="0" xfId="0" applyFont="1" applyFill="1" applyBorder="1" applyAlignment="1" applyProtection="1">
      <alignment horizontal="center" vertical="center"/>
      <protection/>
    </xf>
    <xf numFmtId="0" fontId="51" fillId="3" borderId="0" xfId="0" applyFont="1" applyFill="1" applyBorder="1" applyAlignment="1" applyProtection="1">
      <alignment horizontal="center" vertical="center"/>
      <protection locked="0"/>
    </xf>
    <xf numFmtId="2" fontId="51" fillId="3" borderId="0" xfId="0" applyNumberFormat="1" applyFont="1" applyFill="1" applyBorder="1" applyAlignment="1" applyProtection="1">
      <alignment horizontal="center" vertical="center"/>
      <protection/>
    </xf>
    <xf numFmtId="0" fontId="51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104" xfId="0" applyFont="1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25" fillId="0" borderId="106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 wrapText="1"/>
    </xf>
    <xf numFmtId="0" fontId="28" fillId="0" borderId="106" xfId="0" applyFont="1" applyBorder="1" applyAlignment="1">
      <alignment vertical="center" wrapText="1"/>
    </xf>
    <xf numFmtId="0" fontId="12" fillId="0" borderId="107" xfId="0" applyFont="1" applyBorder="1" applyAlignment="1">
      <alignment vertical="center"/>
    </xf>
    <xf numFmtId="0" fontId="30" fillId="0" borderId="108" xfId="0" applyFont="1" applyBorder="1" applyAlignment="1">
      <alignment vertical="center" wrapText="1"/>
    </xf>
    <xf numFmtId="0" fontId="30" fillId="0" borderId="108" xfId="0" applyFont="1" applyBorder="1" applyAlignment="1">
      <alignment horizontal="left" vertical="center"/>
    </xf>
    <xf numFmtId="0" fontId="30" fillId="0" borderId="108" xfId="0" applyFont="1" applyBorder="1" applyAlignment="1">
      <alignment vertical="center"/>
    </xf>
    <xf numFmtId="0" fontId="33" fillId="0" borderId="108" xfId="0" applyFont="1" applyBorder="1" applyAlignment="1">
      <alignment vertical="center"/>
    </xf>
    <xf numFmtId="0" fontId="30" fillId="0" borderId="10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1" fillId="8" borderId="104" xfId="0" applyFont="1" applyFill="1" applyBorder="1" applyAlignment="1">
      <alignment horizontal="center" vertical="center" wrapText="1"/>
    </xf>
    <xf numFmtId="0" fontId="41" fillId="8" borderId="88" xfId="0" applyFont="1" applyFill="1" applyBorder="1" applyAlignment="1">
      <alignment horizontal="center" vertical="center" wrapText="1"/>
    </xf>
    <xf numFmtId="0" fontId="41" fillId="8" borderId="88" xfId="0" applyFont="1" applyFill="1" applyBorder="1" applyAlignment="1">
      <alignment vertical="center"/>
    </xf>
    <xf numFmtId="0" fontId="24" fillId="8" borderId="88" xfId="0" applyFont="1" applyFill="1" applyBorder="1" applyAlignment="1" applyProtection="1">
      <alignment horizontal="center" vertical="center" wrapText="1"/>
      <protection locked="0"/>
    </xf>
    <xf numFmtId="0" fontId="24" fillId="8" borderId="105" xfId="0" applyFont="1" applyFill="1" applyBorder="1" applyAlignment="1" applyProtection="1">
      <alignment horizontal="center" vertical="center" wrapText="1"/>
      <protection locked="0"/>
    </xf>
    <xf numFmtId="166" fontId="24" fillId="8" borderId="110" xfId="0" applyNumberFormat="1" applyFont="1" applyFill="1" applyBorder="1" applyAlignment="1" applyProtection="1">
      <alignment horizontal="right" vertical="center" wrapText="1"/>
      <protection locked="0"/>
    </xf>
    <xf numFmtId="166" fontId="24" fillId="8" borderId="111" xfId="0" applyNumberFormat="1" applyFont="1" applyFill="1" applyBorder="1" applyAlignment="1" applyProtection="1">
      <alignment horizontal="right" vertical="center" wrapText="1"/>
      <protection locked="0"/>
    </xf>
    <xf numFmtId="166" fontId="24" fillId="8" borderId="112" xfId="0" applyNumberFormat="1" applyFont="1" applyFill="1" applyBorder="1" applyAlignment="1" applyProtection="1">
      <alignment horizontal="right" vertical="center" wrapText="1"/>
      <protection locked="0"/>
    </xf>
    <xf numFmtId="166" fontId="44" fillId="8" borderId="90" xfId="18" applyNumberFormat="1" applyFont="1" applyFill="1" applyBorder="1" applyAlignment="1">
      <alignment horizontal="center" vertical="center" wrapText="1"/>
    </xf>
    <xf numFmtId="44" fontId="44" fillId="8" borderId="90" xfId="18" applyFont="1" applyFill="1" applyBorder="1" applyAlignment="1">
      <alignment horizontal="left" vertical="center" wrapText="1"/>
    </xf>
    <xf numFmtId="44" fontId="44" fillId="8" borderId="113" xfId="18" applyFont="1" applyFill="1" applyBorder="1" applyAlignment="1">
      <alignment horizontal="left" vertical="center" wrapText="1"/>
    </xf>
    <xf numFmtId="0" fontId="5" fillId="9" borderId="114" xfId="0" applyFont="1" applyFill="1" applyBorder="1" applyAlignment="1">
      <alignment horizontal="center" vertical="center"/>
    </xf>
    <xf numFmtId="0" fontId="5" fillId="9" borderId="91" xfId="0" applyFont="1" applyFill="1" applyBorder="1" applyAlignment="1">
      <alignment horizontal="center" vertical="center"/>
    </xf>
    <xf numFmtId="0" fontId="5" fillId="9" borderId="115" xfId="0" applyFont="1" applyFill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29" fillId="0" borderId="107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42" fillId="8" borderId="114" xfId="0" applyFont="1" applyFill="1" applyBorder="1" applyAlignment="1">
      <alignment horizontal="left" vertical="center" wrapText="1" indent="1"/>
    </xf>
    <xf numFmtId="0" fontId="24" fillId="8" borderId="91" xfId="0" applyFont="1" applyFill="1" applyBorder="1" applyAlignment="1">
      <alignment horizontal="left" vertical="center" indent="1"/>
    </xf>
    <xf numFmtId="0" fontId="24" fillId="8" borderId="115" xfId="0" applyFont="1" applyFill="1" applyBorder="1" applyAlignment="1">
      <alignment horizontal="left" vertical="center" indent="1"/>
    </xf>
    <xf numFmtId="0" fontId="24" fillId="10" borderId="107" xfId="0" applyFont="1" applyFill="1" applyBorder="1" applyAlignment="1">
      <alignment horizontal="right" vertical="center"/>
    </xf>
    <xf numFmtId="0" fontId="24" fillId="10" borderId="108" xfId="0" applyFont="1" applyFill="1" applyBorder="1" applyAlignment="1">
      <alignment horizontal="right" vertical="center"/>
    </xf>
    <xf numFmtId="0" fontId="24" fillId="10" borderId="108" xfId="0" applyFont="1" applyFill="1" applyBorder="1" applyAlignment="1" applyProtection="1">
      <alignment horizontal="left" vertical="center"/>
      <protection locked="0"/>
    </xf>
    <xf numFmtId="0" fontId="24" fillId="10" borderId="109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116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 vertical="center" wrapText="1"/>
    </xf>
    <xf numFmtId="0" fontId="51" fillId="0" borderId="116" xfId="0" applyFont="1" applyBorder="1" applyAlignment="1">
      <alignment horizontal="left" vertical="center" wrapText="1"/>
    </xf>
    <xf numFmtId="0" fontId="51" fillId="3" borderId="0" xfId="0" applyFont="1" applyFill="1" applyBorder="1" applyAlignment="1" applyProtection="1">
      <alignment horizontal="left" vertical="center" wrapText="1" indent="1"/>
      <protection/>
    </xf>
    <xf numFmtId="0" fontId="26" fillId="3" borderId="104" xfId="0" applyFont="1" applyFill="1" applyBorder="1" applyAlignment="1">
      <alignment horizontal="center" vertical="center"/>
    </xf>
    <xf numFmtId="0" fontId="26" fillId="3" borderId="88" xfId="0" applyFont="1" applyFill="1" applyBorder="1" applyAlignment="1">
      <alignment horizontal="center" vertical="center"/>
    </xf>
    <xf numFmtId="0" fontId="26" fillId="3" borderId="105" xfId="0" applyFont="1" applyFill="1" applyBorder="1" applyAlignment="1">
      <alignment horizontal="center" vertical="center"/>
    </xf>
    <xf numFmtId="0" fontId="26" fillId="0" borderId="104" xfId="0" applyFont="1" applyFill="1" applyBorder="1" applyAlignment="1" applyProtection="1">
      <alignment horizontal="left" vertical="center" wrapText="1"/>
      <protection locked="0"/>
    </xf>
    <xf numFmtId="0" fontId="26" fillId="0" borderId="88" xfId="0" applyFont="1" applyFill="1" applyBorder="1" applyAlignment="1" applyProtection="1">
      <alignment horizontal="left" vertical="center" wrapText="1"/>
      <protection locked="0"/>
    </xf>
    <xf numFmtId="0" fontId="26" fillId="0" borderId="105" xfId="0" applyFont="1" applyFill="1" applyBorder="1" applyAlignment="1" applyProtection="1">
      <alignment horizontal="left" vertical="center" wrapText="1"/>
      <protection locked="0"/>
    </xf>
    <xf numFmtId="0" fontId="26" fillId="0" borderId="106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16" xfId="0" applyFont="1" applyFill="1" applyBorder="1" applyAlignment="1" applyProtection="1">
      <alignment horizontal="left" vertical="center" wrapText="1"/>
      <protection locked="0"/>
    </xf>
    <xf numFmtId="0" fontId="26" fillId="0" borderId="107" xfId="0" applyFont="1" applyFill="1" applyBorder="1" applyAlignment="1" applyProtection="1">
      <alignment horizontal="left" vertical="center" wrapText="1"/>
      <protection locked="0"/>
    </xf>
    <xf numFmtId="0" fontId="26" fillId="0" borderId="108" xfId="0" applyFont="1" applyFill="1" applyBorder="1" applyAlignment="1" applyProtection="1">
      <alignment horizontal="left" vertical="center" wrapText="1"/>
      <protection locked="0"/>
    </xf>
    <xf numFmtId="0" fontId="26" fillId="0" borderId="109" xfId="0" applyFont="1" applyFill="1" applyBorder="1" applyAlignment="1" applyProtection="1">
      <alignment horizontal="left" vertical="center" wrapText="1"/>
      <protection locked="0"/>
    </xf>
    <xf numFmtId="0" fontId="26" fillId="3" borderId="10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116" xfId="0" applyFont="1" applyFill="1" applyBorder="1" applyAlignment="1">
      <alignment horizontal="center" vertical="center"/>
    </xf>
    <xf numFmtId="0" fontId="52" fillId="3" borderId="107" xfId="15" applyFill="1" applyBorder="1" applyAlignment="1" applyProtection="1">
      <alignment horizontal="center" vertical="center"/>
      <protection/>
    </xf>
    <xf numFmtId="0" fontId="53" fillId="3" borderId="108" xfId="15" applyFont="1" applyFill="1" applyBorder="1" applyAlignment="1" applyProtection="1">
      <alignment horizontal="center" vertical="center"/>
      <protection/>
    </xf>
    <xf numFmtId="0" fontId="53" fillId="3" borderId="109" xfId="15" applyFont="1" applyFill="1" applyBorder="1" applyAlignment="1" applyProtection="1">
      <alignment horizontal="center" vertical="center"/>
      <protection/>
    </xf>
    <xf numFmtId="0" fontId="15" fillId="4" borderId="117" xfId="0" applyFont="1" applyFill="1" applyBorder="1" applyAlignment="1">
      <alignment horizontal="center" vertical="center" wrapText="1"/>
    </xf>
    <xf numFmtId="0" fontId="15" fillId="4" borderId="118" xfId="0" applyFont="1" applyFill="1" applyBorder="1" applyAlignment="1">
      <alignment horizontal="center" vertical="center" wrapText="1"/>
    </xf>
    <xf numFmtId="15" fontId="35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4" fillId="2" borderId="117" xfId="0" applyFont="1" applyFill="1" applyBorder="1" applyAlignment="1">
      <alignment horizontal="center" vertical="center" wrapText="1"/>
    </xf>
    <xf numFmtId="0" fontId="4" fillId="2" borderId="119" xfId="0" applyFont="1" applyFill="1" applyBorder="1" applyAlignment="1">
      <alignment horizontal="center" vertical="center" wrapText="1"/>
    </xf>
    <xf numFmtId="0" fontId="5" fillId="11" borderId="120" xfId="0" applyFont="1" applyFill="1" applyBorder="1" applyAlignment="1">
      <alignment horizontal="center" vertical="center"/>
    </xf>
    <xf numFmtId="0" fontId="5" fillId="11" borderId="121" xfId="0" applyFont="1" applyFill="1" applyBorder="1" applyAlignment="1">
      <alignment horizontal="center" vertical="center"/>
    </xf>
    <xf numFmtId="0" fontId="5" fillId="11" borderId="122" xfId="0" applyFont="1" applyFill="1" applyBorder="1" applyAlignment="1">
      <alignment horizontal="center" vertical="center"/>
    </xf>
    <xf numFmtId="0" fontId="38" fillId="3" borderId="123" xfId="0" applyFont="1" applyFill="1" applyBorder="1" applyAlignment="1">
      <alignment horizontal="center" vertical="center" shrinkToFit="1"/>
    </xf>
    <xf numFmtId="0" fontId="38" fillId="3" borderId="124" xfId="0" applyFont="1" applyFill="1" applyBorder="1" applyAlignment="1">
      <alignment horizontal="center" vertical="center" shrinkToFit="1"/>
    </xf>
    <xf numFmtId="0" fontId="38" fillId="3" borderId="125" xfId="0" applyFont="1" applyFill="1" applyBorder="1" applyAlignment="1">
      <alignment horizontal="center" vertical="center" shrinkToFit="1"/>
    </xf>
    <xf numFmtId="0" fontId="16" fillId="0" borderId="88" xfId="0" applyFont="1" applyBorder="1" applyAlignment="1">
      <alignment horizontal="left" vertical="top" wrapText="1"/>
    </xf>
    <xf numFmtId="0" fontId="17" fillId="7" borderId="126" xfId="0" applyFont="1" applyFill="1" applyBorder="1" applyAlignment="1">
      <alignment horizontal="center" vertical="center" wrapText="1"/>
    </xf>
    <xf numFmtId="0" fontId="17" fillId="7" borderId="46" xfId="0" applyFont="1" applyFill="1" applyBorder="1" applyAlignment="1">
      <alignment horizontal="center" vertical="center" wrapText="1"/>
    </xf>
    <xf numFmtId="0" fontId="17" fillId="7" borderId="127" xfId="0" applyFont="1" applyFill="1" applyBorder="1" applyAlignment="1">
      <alignment horizontal="center" vertical="center" wrapText="1"/>
    </xf>
    <xf numFmtId="0" fontId="17" fillId="7" borderId="1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12" fillId="0" borderId="0" xfId="0" applyNumberFormat="1" applyFont="1" applyBorder="1" applyAlignment="1">
      <alignment horizontal="left"/>
    </xf>
    <xf numFmtId="0" fontId="18" fillId="7" borderId="80" xfId="0" applyFont="1" applyFill="1" applyBorder="1" applyAlignment="1">
      <alignment horizontal="center" vertical="center"/>
    </xf>
    <xf numFmtId="0" fontId="18" fillId="7" borderId="79" xfId="0" applyFont="1" applyFill="1" applyBorder="1" applyAlignment="1">
      <alignment horizontal="center" vertical="center"/>
    </xf>
    <xf numFmtId="0" fontId="18" fillId="7" borderId="129" xfId="0" applyFont="1" applyFill="1" applyBorder="1" applyAlignment="1">
      <alignment horizontal="center" vertical="center" wrapText="1"/>
    </xf>
    <xf numFmtId="0" fontId="18" fillId="7" borderId="70" xfId="0" applyFont="1" applyFill="1" applyBorder="1" applyAlignment="1">
      <alignment horizontal="center" vertical="center"/>
    </xf>
    <xf numFmtId="0" fontId="39" fillId="7" borderId="130" xfId="0" applyFont="1" applyFill="1" applyBorder="1" applyAlignment="1">
      <alignment horizontal="center" vertical="center" wrapText="1"/>
    </xf>
    <xf numFmtId="0" fontId="39" fillId="7" borderId="74" xfId="0" applyFont="1" applyFill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left" vertical="center" wrapText="1" indent="1"/>
    </xf>
    <xf numFmtId="165" fontId="26" fillId="0" borderId="29" xfId="0" applyNumberFormat="1" applyFont="1" applyBorder="1" applyAlignment="1">
      <alignment horizontal="left" vertical="center" wrapText="1" indent="1"/>
    </xf>
    <xf numFmtId="165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54" fillId="0" borderId="10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5">
    <dxf>
      <font>
        <color rgb="FFFFFFFF"/>
      </font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ont>
        <color rgb="FFFFFFFF"/>
      </font>
      <fill>
        <patternFill>
          <bgColor rgb="FF0000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85725</xdr:rowOff>
    </xdr:from>
    <xdr:to>
      <xdr:col>0</xdr:col>
      <xdr:colOff>723900</xdr:colOff>
      <xdr:row>7</xdr:row>
      <xdr:rowOff>104775</xdr:rowOff>
    </xdr:to>
    <xdr:pic>
      <xdr:nvPicPr>
        <xdr:cNvPr id="1" name="Image 1" descr="FF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57300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4</xdr:row>
      <xdr:rowOff>57150</xdr:rowOff>
    </xdr:from>
    <xdr:to>
      <xdr:col>10</xdr:col>
      <xdr:colOff>800100</xdr:colOff>
      <xdr:row>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228725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133350</xdr:rowOff>
    </xdr:from>
    <xdr:to>
      <xdr:col>9</xdr:col>
      <xdr:colOff>0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5934075" y="1847850"/>
          <a:ext cx="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9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934075" y="4972050"/>
          <a:ext cx="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9</xdr:col>
      <xdr:colOff>0</xdr:colOff>
      <xdr:row>6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5934075" y="2257425"/>
          <a:ext cx="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9</xdr:col>
      <xdr:colOff>0</xdr:colOff>
      <xdr:row>13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5934075" y="4972050"/>
          <a:ext cx="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152400</xdr:rowOff>
    </xdr:from>
    <xdr:to>
      <xdr:col>9</xdr:col>
      <xdr:colOff>0</xdr:colOff>
      <xdr:row>14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5934075" y="5381625"/>
          <a:ext cx="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20</xdr:row>
      <xdr:rowOff>0</xdr:rowOff>
    </xdr:from>
    <xdr:to>
      <xdr:col>13</xdr:col>
      <xdr:colOff>47625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048250"/>
          <a:ext cx="1190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nis.hornain@orange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Q17" sqref="Q17"/>
    </sheetView>
  </sheetViews>
  <sheetFormatPr defaultColWidth="11.421875" defaultRowHeight="12.75"/>
  <cols>
    <col min="1" max="1" width="21.8515625" style="279" customWidth="1"/>
    <col min="2" max="2" width="8.28125" style="280" customWidth="1"/>
    <col min="3" max="3" width="3.00390625" style="280" bestFit="1" customWidth="1"/>
    <col min="4" max="4" width="4.57421875" style="280" bestFit="1" customWidth="1"/>
    <col min="5" max="5" width="14.140625" style="279" customWidth="1"/>
    <col min="6" max="6" width="0.71875" style="279" customWidth="1"/>
    <col min="7" max="7" width="21.28125" style="279" customWidth="1"/>
    <col min="8" max="8" width="8.00390625" style="280" customWidth="1"/>
    <col min="9" max="9" width="3.00390625" style="280" bestFit="1" customWidth="1"/>
    <col min="10" max="10" width="4.57421875" style="280" bestFit="1" customWidth="1"/>
    <col min="11" max="11" width="14.140625" style="279" customWidth="1"/>
    <col min="12" max="16384" width="11.421875" style="279" customWidth="1"/>
  </cols>
  <sheetData>
    <row r="1" spans="1:11" s="216" customFormat="1" ht="26.25">
      <c r="A1" s="297" t="s">
        <v>66</v>
      </c>
      <c r="B1" s="298"/>
      <c r="C1" s="299"/>
      <c r="D1" s="299"/>
      <c r="E1" s="299"/>
      <c r="F1" s="299"/>
      <c r="G1" s="299"/>
      <c r="H1" s="215"/>
      <c r="I1" s="300"/>
      <c r="J1" s="300"/>
      <c r="K1" s="301"/>
    </row>
    <row r="2" spans="1:11" s="216" customFormat="1" ht="20.25">
      <c r="A2" s="302">
        <v>41055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</row>
    <row r="3" spans="1:11" s="220" customFormat="1" ht="9.75" customHeight="1" thickBot="1">
      <c r="A3" s="217"/>
      <c r="B3" s="218"/>
      <c r="C3" s="218"/>
      <c r="D3" s="305"/>
      <c r="E3" s="305"/>
      <c r="F3" s="305"/>
      <c r="G3" s="305"/>
      <c r="H3" s="219"/>
      <c r="I3" s="306"/>
      <c r="J3" s="306"/>
      <c r="K3" s="307"/>
    </row>
    <row r="4" spans="1:11" s="221" customFormat="1" ht="36" customHeight="1" thickBot="1">
      <c r="A4" s="308" t="s">
        <v>67</v>
      </c>
      <c r="B4" s="309"/>
      <c r="C4" s="309"/>
      <c r="D4" s="309"/>
      <c r="E4" s="309"/>
      <c r="F4" s="309"/>
      <c r="G4" s="309"/>
      <c r="H4" s="309"/>
      <c r="I4" s="309"/>
      <c r="J4" s="309"/>
      <c r="K4" s="310"/>
    </row>
    <row r="5" spans="1:11" s="222" customFormat="1" ht="15">
      <c r="A5" s="311"/>
      <c r="B5" s="312"/>
      <c r="C5" s="312"/>
      <c r="D5" s="312"/>
      <c r="E5" s="312"/>
      <c r="F5" s="312"/>
      <c r="G5" s="312"/>
      <c r="H5" s="312"/>
      <c r="I5" s="312"/>
      <c r="J5" s="312"/>
      <c r="K5" s="313"/>
    </row>
    <row r="6" spans="1:11" s="222" customFormat="1" ht="27.75">
      <c r="A6" s="314" t="s">
        <v>68</v>
      </c>
      <c r="B6" s="315"/>
      <c r="C6" s="315"/>
      <c r="D6" s="315"/>
      <c r="E6" s="315"/>
      <c r="F6" s="315"/>
      <c r="G6" s="315"/>
      <c r="H6" s="315"/>
      <c r="I6" s="315"/>
      <c r="J6" s="315"/>
      <c r="K6" s="316"/>
    </row>
    <row r="7" spans="1:11" s="222" customFormat="1" ht="12.75" customHeight="1">
      <c r="A7" s="317"/>
      <c r="B7" s="318"/>
      <c r="C7" s="318"/>
      <c r="D7" s="318"/>
      <c r="E7" s="318"/>
      <c r="F7" s="318"/>
      <c r="G7" s="318"/>
      <c r="H7" s="318"/>
      <c r="I7" s="318"/>
      <c r="J7" s="318"/>
      <c r="K7" s="319"/>
    </row>
    <row r="8" spans="1:11" s="222" customFormat="1" ht="15.75" thickBot="1">
      <c r="A8" s="320"/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222" customFormat="1" ht="72" customHeight="1" thickBot="1">
      <c r="A9" s="323" t="s">
        <v>69</v>
      </c>
      <c r="B9" s="324"/>
      <c r="C9" s="324"/>
      <c r="D9" s="324"/>
      <c r="E9" s="324"/>
      <c r="F9" s="324"/>
      <c r="G9" s="324"/>
      <c r="H9" s="324"/>
      <c r="I9" s="324"/>
      <c r="J9" s="324"/>
      <c r="K9" s="325"/>
    </row>
    <row r="10" spans="1:11" s="222" customFormat="1" ht="17.25" customHeight="1" thickBo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1" s="224" customFormat="1" ht="24" customHeight="1" thickBot="1">
      <c r="A11" s="326" t="s">
        <v>70</v>
      </c>
      <c r="B11" s="327"/>
      <c r="C11" s="327"/>
      <c r="D11" s="328"/>
      <c r="E11" s="329"/>
      <c r="G11" s="326" t="s">
        <v>2</v>
      </c>
      <c r="H11" s="327"/>
      <c r="I11" s="327"/>
      <c r="J11" s="328"/>
      <c r="K11" s="329"/>
    </row>
    <row r="12" spans="1:11" s="230" customFormat="1" ht="24" customHeight="1">
      <c r="A12" s="225" t="s">
        <v>42</v>
      </c>
      <c r="B12" s="226" t="s">
        <v>71</v>
      </c>
      <c r="C12" s="227">
        <v>1</v>
      </c>
      <c r="D12" s="228">
        <v>1.88</v>
      </c>
      <c r="E12" s="229" t="s">
        <v>72</v>
      </c>
      <c r="G12" s="225" t="s">
        <v>46</v>
      </c>
      <c r="H12" s="226">
        <v>138344</v>
      </c>
      <c r="I12" s="227">
        <v>2</v>
      </c>
      <c r="J12" s="228">
        <v>1.69</v>
      </c>
      <c r="K12" s="229" t="s">
        <v>33</v>
      </c>
    </row>
    <row r="13" spans="1:11" s="230" customFormat="1" ht="24" customHeight="1">
      <c r="A13" s="225" t="s">
        <v>43</v>
      </c>
      <c r="B13" s="226" t="s">
        <v>73</v>
      </c>
      <c r="C13" s="227">
        <v>4</v>
      </c>
      <c r="D13" s="228">
        <v>1.43</v>
      </c>
      <c r="E13" s="229" t="s">
        <v>72</v>
      </c>
      <c r="G13" s="225" t="s">
        <v>47</v>
      </c>
      <c r="H13" s="226">
        <v>138342</v>
      </c>
      <c r="I13" s="227">
        <v>3</v>
      </c>
      <c r="J13" s="228">
        <v>1.6</v>
      </c>
      <c r="K13" s="229" t="s">
        <v>33</v>
      </c>
    </row>
    <row r="14" spans="1:11" s="230" customFormat="1" ht="24" customHeight="1">
      <c r="A14" s="231" t="s">
        <v>44</v>
      </c>
      <c r="B14" s="232">
        <v>137141</v>
      </c>
      <c r="C14" s="233">
        <v>5</v>
      </c>
      <c r="D14" s="234">
        <v>1.42</v>
      </c>
      <c r="E14" s="235" t="s">
        <v>74</v>
      </c>
      <c r="G14" s="225" t="s">
        <v>48</v>
      </c>
      <c r="H14" s="226" t="s">
        <v>75</v>
      </c>
      <c r="I14" s="227">
        <v>6</v>
      </c>
      <c r="J14" s="228">
        <v>0.8</v>
      </c>
      <c r="K14" s="229" t="s">
        <v>76</v>
      </c>
    </row>
    <row r="15" spans="1:11" s="230" customFormat="1" ht="24" customHeight="1" thickBot="1">
      <c r="A15" s="236" t="s">
        <v>45</v>
      </c>
      <c r="B15" s="237"/>
      <c r="C15" s="238">
        <v>8</v>
      </c>
      <c r="D15" s="239">
        <v>0.53</v>
      </c>
      <c r="E15" s="240" t="s">
        <v>77</v>
      </c>
      <c r="G15" s="236" t="s">
        <v>49</v>
      </c>
      <c r="H15" s="237" t="s">
        <v>78</v>
      </c>
      <c r="I15" s="238">
        <v>7</v>
      </c>
      <c r="J15" s="239">
        <v>0.59</v>
      </c>
      <c r="K15" s="240" t="s">
        <v>40</v>
      </c>
    </row>
    <row r="16" spans="1:11" s="244" customFormat="1" ht="21" customHeight="1">
      <c r="A16" s="241"/>
      <c r="B16" s="241"/>
      <c r="C16" s="241"/>
      <c r="D16" s="242"/>
      <c r="E16" s="241"/>
      <c r="F16" s="243"/>
      <c r="G16" s="241"/>
      <c r="H16" s="241"/>
      <c r="I16" s="241"/>
      <c r="J16" s="242"/>
      <c r="K16" s="241"/>
    </row>
    <row r="17" spans="1:11" s="247" customFormat="1" ht="15.75">
      <c r="A17" s="245" t="s">
        <v>79</v>
      </c>
      <c r="B17" s="245"/>
      <c r="C17" s="245"/>
      <c r="D17" s="246"/>
      <c r="E17" s="246"/>
      <c r="G17" s="248"/>
      <c r="H17" s="248"/>
      <c r="I17" s="248"/>
      <c r="J17" s="246"/>
      <c r="K17" s="246"/>
    </row>
    <row r="18" spans="1:11" s="252" customFormat="1" ht="6" customHeight="1">
      <c r="A18" s="249"/>
      <c r="B18" s="249"/>
      <c r="C18" s="250"/>
      <c r="D18" s="251"/>
      <c r="E18" s="249"/>
      <c r="G18" s="249"/>
      <c r="H18" s="249"/>
      <c r="I18" s="250"/>
      <c r="J18" s="251"/>
      <c r="K18" s="249"/>
    </row>
    <row r="19" spans="1:11" s="257" customFormat="1" ht="15.75">
      <c r="A19" s="253" t="s">
        <v>80</v>
      </c>
      <c r="B19" s="254"/>
      <c r="C19" s="255"/>
      <c r="D19" s="256"/>
      <c r="E19" s="254"/>
      <c r="G19" s="254"/>
      <c r="H19" s="254"/>
      <c r="I19" s="258"/>
      <c r="J19" s="256"/>
      <c r="K19" s="254"/>
    </row>
    <row r="20" spans="1:11" s="257" customFormat="1" ht="15">
      <c r="A20" s="253" t="s">
        <v>81</v>
      </c>
      <c r="B20" s="254"/>
      <c r="C20" s="258"/>
      <c r="D20" s="256"/>
      <c r="E20" s="254"/>
      <c r="G20" s="254"/>
      <c r="H20" s="254"/>
      <c r="I20" s="258"/>
      <c r="J20" s="256"/>
      <c r="K20" s="254"/>
    </row>
    <row r="21" spans="1:11" s="247" customFormat="1" ht="6" customHeight="1">
      <c r="A21" s="259"/>
      <c r="B21" s="260"/>
      <c r="C21" s="261"/>
      <c r="D21" s="262"/>
      <c r="E21" s="260"/>
      <c r="G21" s="260"/>
      <c r="H21" s="260"/>
      <c r="I21" s="261"/>
      <c r="J21" s="262"/>
      <c r="K21" s="260"/>
    </row>
    <row r="22" spans="1:11" s="257" customFormat="1" ht="15.75">
      <c r="A22" s="263" t="s">
        <v>82</v>
      </c>
      <c r="B22" s="264"/>
      <c r="C22" s="264"/>
      <c r="D22" s="265"/>
      <c r="E22" s="265"/>
      <c r="G22" s="264"/>
      <c r="H22" s="264"/>
      <c r="I22" s="264"/>
      <c r="J22" s="265"/>
      <c r="K22" s="265"/>
    </row>
    <row r="23" spans="1:11" s="257" customFormat="1" ht="15">
      <c r="A23" s="263" t="s">
        <v>83</v>
      </c>
      <c r="B23" s="254"/>
      <c r="C23" s="258"/>
      <c r="D23" s="256"/>
      <c r="E23" s="254"/>
      <c r="G23" s="254"/>
      <c r="H23" s="254"/>
      <c r="I23" s="258"/>
      <c r="J23" s="256"/>
      <c r="K23" s="254"/>
    </row>
    <row r="24" spans="1:11" s="257" customFormat="1" ht="15">
      <c r="A24" s="253" t="s">
        <v>84</v>
      </c>
      <c r="B24" s="254"/>
      <c r="C24" s="258"/>
      <c r="D24" s="256"/>
      <c r="E24" s="254"/>
      <c r="G24" s="254"/>
      <c r="H24" s="254"/>
      <c r="I24" s="258"/>
      <c r="J24" s="256"/>
      <c r="K24" s="254"/>
    </row>
    <row r="25" spans="1:11" s="252" customFormat="1" ht="6" customHeight="1">
      <c r="A25" s="266"/>
      <c r="B25" s="249"/>
      <c r="C25" s="250"/>
      <c r="D25" s="251"/>
      <c r="E25" s="249"/>
      <c r="G25" s="249"/>
      <c r="H25" s="249"/>
      <c r="I25" s="250"/>
      <c r="J25" s="251"/>
      <c r="K25" s="249"/>
    </row>
    <row r="26" spans="1:11" s="257" customFormat="1" ht="15">
      <c r="A26" s="253" t="s">
        <v>85</v>
      </c>
      <c r="B26" s="254"/>
      <c r="C26" s="258"/>
      <c r="D26" s="256"/>
      <c r="E26" s="254"/>
      <c r="G26" s="254"/>
      <c r="H26" s="254"/>
      <c r="I26" s="258"/>
      <c r="J26" s="256"/>
      <c r="K26" s="254"/>
    </row>
    <row r="27" spans="1:11" s="257" customFormat="1" ht="7.5" customHeight="1">
      <c r="A27" s="253"/>
      <c r="B27" s="254"/>
      <c r="C27" s="258"/>
      <c r="D27" s="256"/>
      <c r="E27" s="254"/>
      <c r="G27" s="254"/>
      <c r="H27" s="254"/>
      <c r="I27" s="258"/>
      <c r="J27" s="256"/>
      <c r="K27" s="254"/>
    </row>
    <row r="28" spans="1:11" s="257" customFormat="1" ht="15">
      <c r="A28" s="266" t="s">
        <v>86</v>
      </c>
      <c r="B28" s="267"/>
      <c r="C28" s="268"/>
      <c r="D28" s="269"/>
      <c r="E28" s="267"/>
      <c r="F28" s="270"/>
      <c r="G28" s="267"/>
      <c r="H28" s="267"/>
      <c r="I28" s="268"/>
      <c r="J28" s="269"/>
      <c r="K28" s="267"/>
    </row>
    <row r="29" spans="1:11" s="271" customFormat="1" ht="29.25" customHeight="1">
      <c r="A29" s="334" t="s">
        <v>87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</row>
    <row r="30" spans="1:11" s="257" customFormat="1" ht="17.25" customHeight="1">
      <c r="A30" s="253"/>
      <c r="B30" s="254"/>
      <c r="C30" s="258"/>
      <c r="D30" s="256"/>
      <c r="E30" s="254"/>
      <c r="G30" s="254"/>
      <c r="H30" s="254"/>
      <c r="I30" s="258"/>
      <c r="J30" s="256"/>
      <c r="K30" s="254"/>
    </row>
    <row r="31" spans="1:11" s="257" customFormat="1" ht="15">
      <c r="A31" s="253" t="s">
        <v>88</v>
      </c>
      <c r="B31" s="254"/>
      <c r="C31" s="258"/>
      <c r="D31" s="256"/>
      <c r="E31" s="254"/>
      <c r="G31" s="254"/>
      <c r="H31" s="254"/>
      <c r="I31" s="258"/>
      <c r="J31" s="256"/>
      <c r="K31" s="254"/>
    </row>
    <row r="32" spans="1:11" s="274" customFormat="1" ht="13.5" thickBot="1">
      <c r="A32" s="272"/>
      <c r="B32" s="241"/>
      <c r="C32" s="273"/>
      <c r="D32" s="242"/>
      <c r="E32" s="241"/>
      <c r="G32" s="272"/>
      <c r="H32" s="241"/>
      <c r="I32" s="273"/>
      <c r="J32" s="242"/>
      <c r="K32" s="241"/>
    </row>
    <row r="33" spans="1:11" s="275" customFormat="1" ht="22.5" customHeight="1">
      <c r="A33" s="335" t="s">
        <v>89</v>
      </c>
      <c r="B33" s="336"/>
      <c r="C33" s="336"/>
      <c r="D33" s="336"/>
      <c r="E33" s="337"/>
      <c r="G33" s="338" t="s">
        <v>90</v>
      </c>
      <c r="H33" s="339"/>
      <c r="I33" s="339"/>
      <c r="J33" s="339"/>
      <c r="K33" s="340"/>
    </row>
    <row r="34" spans="1:11" s="275" customFormat="1" ht="22.5" customHeight="1">
      <c r="A34" s="347" t="s">
        <v>91</v>
      </c>
      <c r="B34" s="348"/>
      <c r="C34" s="348"/>
      <c r="D34" s="348"/>
      <c r="E34" s="349"/>
      <c r="F34" s="276"/>
      <c r="G34" s="341"/>
      <c r="H34" s="342"/>
      <c r="I34" s="342"/>
      <c r="J34" s="342"/>
      <c r="K34" s="343"/>
    </row>
    <row r="35" spans="1:11" s="278" customFormat="1" ht="22.5" customHeight="1" thickBot="1">
      <c r="A35" s="350" t="s">
        <v>92</v>
      </c>
      <c r="B35" s="351"/>
      <c r="C35" s="351"/>
      <c r="D35" s="351"/>
      <c r="E35" s="352"/>
      <c r="F35" s="277"/>
      <c r="G35" s="344"/>
      <c r="H35" s="345"/>
      <c r="I35" s="345"/>
      <c r="J35" s="345"/>
      <c r="K35" s="346"/>
    </row>
    <row r="36" spans="6:11" ht="22.5" customHeight="1" thickBot="1">
      <c r="F36" s="281"/>
      <c r="G36" s="281"/>
      <c r="K36" s="281"/>
    </row>
    <row r="37" spans="1:11" ht="6.75" customHeight="1">
      <c r="A37" s="282"/>
      <c r="B37" s="283"/>
      <c r="C37" s="283"/>
      <c r="D37" s="283"/>
      <c r="E37" s="284"/>
      <c r="F37" s="285"/>
      <c r="G37" s="285"/>
      <c r="H37" s="283"/>
      <c r="I37" s="283"/>
      <c r="J37" s="283"/>
      <c r="K37" s="286"/>
    </row>
    <row r="38" spans="1:11" ht="20.25" customHeight="1">
      <c r="A38" s="287" t="s">
        <v>93</v>
      </c>
      <c r="B38" s="288"/>
      <c r="C38" s="288"/>
      <c r="D38" s="288"/>
      <c r="E38" s="330"/>
      <c r="F38" s="330"/>
      <c r="G38" s="330"/>
      <c r="H38" s="330"/>
      <c r="I38" s="330"/>
      <c r="J38" s="330"/>
      <c r="K38" s="331"/>
    </row>
    <row r="39" spans="1:11" s="288" customFormat="1" ht="29.25" customHeight="1">
      <c r="A39" s="289"/>
      <c r="B39" s="332" t="s">
        <v>94</v>
      </c>
      <c r="C39" s="332"/>
      <c r="D39" s="332"/>
      <c r="E39" s="332"/>
      <c r="F39" s="332"/>
      <c r="G39" s="332"/>
      <c r="H39" s="332"/>
      <c r="I39" s="332"/>
      <c r="J39" s="332"/>
      <c r="K39" s="333"/>
    </row>
    <row r="40" spans="1:11" s="296" customFormat="1" ht="27" customHeight="1" thickBot="1">
      <c r="A40" s="290"/>
      <c r="B40" s="291"/>
      <c r="C40" s="291"/>
      <c r="D40" s="291"/>
      <c r="E40" s="291"/>
      <c r="F40" s="292"/>
      <c r="G40" s="293"/>
      <c r="H40" s="294"/>
      <c r="I40" s="294"/>
      <c r="J40" s="294"/>
      <c r="K40" s="295"/>
    </row>
    <row r="41" spans="6:11" ht="10.5" customHeight="1">
      <c r="F41" s="281"/>
      <c r="G41" s="281"/>
      <c r="K41" s="281"/>
    </row>
    <row r="42" ht="12.75">
      <c r="H42" s="281"/>
    </row>
    <row r="43" ht="12.75">
      <c r="H43" s="281"/>
    </row>
  </sheetData>
  <mergeCells count="22">
    <mergeCell ref="E38:K38"/>
    <mergeCell ref="B39:K39"/>
    <mergeCell ref="A29:K29"/>
    <mergeCell ref="A33:E33"/>
    <mergeCell ref="G33:K35"/>
    <mergeCell ref="A34:E34"/>
    <mergeCell ref="A35:E35"/>
    <mergeCell ref="A8:K8"/>
    <mergeCell ref="A9:K9"/>
    <mergeCell ref="A11:C11"/>
    <mergeCell ref="D11:E11"/>
    <mergeCell ref="G11:I11"/>
    <mergeCell ref="J11:K11"/>
    <mergeCell ref="A4:K4"/>
    <mergeCell ref="A5:K5"/>
    <mergeCell ref="A6:K6"/>
    <mergeCell ref="A7:K7"/>
    <mergeCell ref="A1:G1"/>
    <mergeCell ref="I1:K1"/>
    <mergeCell ref="A2:K2"/>
    <mergeCell ref="D3:G3"/>
    <mergeCell ref="I3:K3"/>
  </mergeCells>
  <hyperlinks>
    <hyperlink ref="A35" r:id="rId1" display="denis.hornain@orange.com"/>
  </hyperlinks>
  <printOptions/>
  <pageMargins left="0.75" right="0.75" top="1" bottom="1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4">
      <selection activeCell="N14" sqref="N14"/>
    </sheetView>
  </sheetViews>
  <sheetFormatPr defaultColWidth="11.421875" defaultRowHeight="12.75"/>
  <cols>
    <col min="1" max="1" width="14.8515625" style="8" customWidth="1"/>
    <col min="2" max="5" width="10.00390625" style="8" customWidth="1"/>
    <col min="6" max="6" width="6.8515625" style="8" customWidth="1"/>
    <col min="7" max="7" width="4.28125" style="8" customWidth="1"/>
    <col min="8" max="8" width="18.00390625" style="8" customWidth="1"/>
    <col min="9" max="9" width="5.00390625" style="8" customWidth="1"/>
    <col min="10" max="10" width="17.57421875" style="8" customWidth="1"/>
    <col min="11" max="11" width="5.57421875" style="8" customWidth="1"/>
    <col min="12" max="12" width="22.57421875" style="8" customWidth="1"/>
    <col min="13" max="13" width="6.57421875" style="8" customWidth="1"/>
    <col min="14" max="14" width="6.28125" style="8" customWidth="1"/>
    <col min="15" max="15" width="11.421875" style="8" customWidth="1"/>
    <col min="16" max="20" width="11.421875" style="9" customWidth="1"/>
  </cols>
  <sheetData>
    <row r="1" spans="1:20" s="7" customFormat="1" ht="26.25">
      <c r="A1" s="169" t="s">
        <v>65</v>
      </c>
      <c r="B1" s="2"/>
      <c r="C1" s="3"/>
      <c r="D1" s="3"/>
      <c r="E1" s="4"/>
      <c r="F1" s="169" t="s">
        <v>9</v>
      </c>
      <c r="G1" s="170"/>
      <c r="H1" s="171" t="s">
        <v>33</v>
      </c>
      <c r="I1" s="170"/>
      <c r="J1" s="172" t="s">
        <v>5</v>
      </c>
      <c r="K1" s="355">
        <v>41055</v>
      </c>
      <c r="L1" s="355"/>
      <c r="M1" s="5"/>
      <c r="N1" s="2"/>
      <c r="O1" s="2"/>
      <c r="P1" s="6"/>
      <c r="Q1" s="6"/>
      <c r="R1" s="6"/>
      <c r="S1" s="6"/>
      <c r="T1" s="6"/>
    </row>
    <row r="2" ht="21.75" customHeight="1"/>
    <row r="3" spans="1:20" s="12" customFormat="1" ht="25.5" customHeight="1" thickBot="1">
      <c r="A3" s="10" t="s">
        <v>6</v>
      </c>
      <c r="B3" s="10"/>
      <c r="C3" s="10"/>
      <c r="D3" s="10"/>
      <c r="E3" s="10"/>
      <c r="F3" s="10"/>
      <c r="G3" s="10"/>
      <c r="H3" s="10"/>
      <c r="I3" s="166"/>
      <c r="J3" s="38" t="s">
        <v>55</v>
      </c>
      <c r="K3" s="166"/>
      <c r="L3" s="11"/>
      <c r="M3" s="11"/>
      <c r="N3" s="11"/>
      <c r="O3" s="11"/>
      <c r="P3" s="11"/>
      <c r="Q3" s="11"/>
      <c r="R3" s="11"/>
      <c r="S3" s="11"/>
      <c r="T3" s="11"/>
    </row>
    <row r="4" spans="1:20" s="21" customFormat="1" ht="30.75" customHeight="1" thickBot="1">
      <c r="A4" s="13" t="s">
        <v>1</v>
      </c>
      <c r="B4" s="14" t="str">
        <f>A5</f>
        <v>FLEURANT ALEXANDRE</v>
      </c>
      <c r="C4" s="14" t="str">
        <f>A6</f>
        <v>HOCHART JACK</v>
      </c>
      <c r="D4" s="15" t="str">
        <f>A7</f>
        <v>PETIT FABIEN</v>
      </c>
      <c r="E4" s="16" t="str">
        <f>A8</f>
        <v>DEVOS ALEXIS</v>
      </c>
      <c r="F4" s="17" t="s">
        <v>7</v>
      </c>
      <c r="G4" s="160"/>
      <c r="H4" s="160"/>
      <c r="I4" s="160"/>
      <c r="J4" s="18"/>
      <c r="K4" s="18"/>
      <c r="L4" s="18"/>
      <c r="M4" s="18"/>
      <c r="N4" s="18"/>
      <c r="O4" s="19"/>
      <c r="P4" s="20"/>
      <c r="Q4" s="20"/>
      <c r="R4" s="20"/>
      <c r="S4" s="20"/>
      <c r="T4" s="20"/>
    </row>
    <row r="5" spans="1:20" s="27" customFormat="1" ht="30.75" customHeight="1">
      <c r="A5" s="167" t="s">
        <v>42</v>
      </c>
      <c r="B5" s="213" t="s">
        <v>10</v>
      </c>
      <c r="C5" s="23">
        <v>40</v>
      </c>
      <c r="D5" s="23">
        <v>40</v>
      </c>
      <c r="E5" s="23">
        <v>40</v>
      </c>
      <c r="F5" s="24">
        <v>1</v>
      </c>
      <c r="G5" s="32"/>
      <c r="H5" s="32"/>
      <c r="I5" s="360" t="s">
        <v>8</v>
      </c>
      <c r="J5" s="361"/>
      <c r="K5" s="25" t="s">
        <v>3</v>
      </c>
      <c r="L5" s="357" t="s">
        <v>56</v>
      </c>
      <c r="M5" s="358"/>
      <c r="N5" s="175"/>
      <c r="O5" s="18"/>
      <c r="P5" s="26"/>
      <c r="Q5" s="26"/>
      <c r="R5" s="26"/>
      <c r="S5" s="26"/>
      <c r="T5" s="26"/>
    </row>
    <row r="6" spans="1:20" s="27" customFormat="1" ht="30.75" customHeight="1">
      <c r="A6" s="167" t="s">
        <v>43</v>
      </c>
      <c r="B6" s="23">
        <v>2</v>
      </c>
      <c r="C6" s="213" t="s">
        <v>10</v>
      </c>
      <c r="D6" s="23">
        <v>40</v>
      </c>
      <c r="E6" s="23">
        <v>40</v>
      </c>
      <c r="F6" s="24">
        <v>2</v>
      </c>
      <c r="G6" s="32"/>
      <c r="H6" s="32"/>
      <c r="I6" s="164" t="s">
        <v>31</v>
      </c>
      <c r="J6" s="167" t="s">
        <v>43</v>
      </c>
      <c r="K6" s="28">
        <v>40</v>
      </c>
      <c r="L6" s="388" t="s">
        <v>96</v>
      </c>
      <c r="M6" s="389"/>
      <c r="N6" s="173"/>
      <c r="O6" s="18"/>
      <c r="P6" s="26"/>
      <c r="Q6" s="26"/>
      <c r="R6" s="26"/>
      <c r="S6" s="26"/>
      <c r="T6" s="26"/>
    </row>
    <row r="7" spans="1:20" s="27" customFormat="1" ht="30.75" customHeight="1" thickBot="1">
      <c r="A7" s="167" t="s">
        <v>44</v>
      </c>
      <c r="B7" s="23">
        <v>22</v>
      </c>
      <c r="C7" s="23">
        <v>21</v>
      </c>
      <c r="D7" s="213" t="s">
        <v>63</v>
      </c>
      <c r="E7" s="23">
        <v>40</v>
      </c>
      <c r="F7" s="24">
        <v>3</v>
      </c>
      <c r="G7" s="32"/>
      <c r="H7" s="32"/>
      <c r="I7" s="165" t="s">
        <v>30</v>
      </c>
      <c r="J7" s="167" t="s">
        <v>48</v>
      </c>
      <c r="K7" s="29">
        <v>22</v>
      </c>
      <c r="L7" s="18"/>
      <c r="M7" s="18"/>
      <c r="N7" s="18"/>
      <c r="O7" s="18"/>
      <c r="P7" s="26"/>
      <c r="Q7" s="26"/>
      <c r="R7" s="26"/>
      <c r="S7" s="26"/>
      <c r="T7" s="26"/>
    </row>
    <row r="8" spans="1:20" s="27" customFormat="1" ht="30.75" customHeight="1" thickBot="1">
      <c r="A8" s="39" t="s">
        <v>45</v>
      </c>
      <c r="B8" s="1">
        <v>26</v>
      </c>
      <c r="C8" s="1">
        <v>21</v>
      </c>
      <c r="D8" s="1">
        <v>23</v>
      </c>
      <c r="E8" s="214" t="s">
        <v>64</v>
      </c>
      <c r="F8" s="31">
        <v>4</v>
      </c>
      <c r="G8" s="161"/>
      <c r="H8" s="161"/>
      <c r="I8" s="161"/>
      <c r="J8" s="359"/>
      <c r="K8" s="359"/>
      <c r="L8" s="356" t="s">
        <v>34</v>
      </c>
      <c r="M8" s="356"/>
      <c r="N8" s="18"/>
      <c r="O8" s="18"/>
      <c r="P8" s="26"/>
      <c r="Q8" s="26"/>
      <c r="R8" s="26"/>
      <c r="S8" s="26"/>
      <c r="T8" s="26"/>
    </row>
    <row r="9" spans="1:18" s="27" customFormat="1" ht="30.75" customHeight="1" thickTop="1">
      <c r="A9" s="32"/>
      <c r="B9" s="32"/>
      <c r="C9" s="32"/>
      <c r="D9" s="32"/>
      <c r="E9" s="32"/>
      <c r="F9" s="32"/>
      <c r="G9" s="32"/>
      <c r="H9" s="353" t="s">
        <v>0</v>
      </c>
      <c r="I9" s="354"/>
      <c r="J9" s="162"/>
      <c r="K9" s="18"/>
      <c r="L9" s="174" t="s">
        <v>8</v>
      </c>
      <c r="M9" s="168" t="s">
        <v>3</v>
      </c>
      <c r="N9" s="26"/>
      <c r="O9" s="26"/>
      <c r="P9" s="26"/>
      <c r="Q9" s="26"/>
      <c r="R9" s="26"/>
    </row>
    <row r="10" spans="1:18" s="27" customFormat="1" ht="30.75" customHeight="1" thickBot="1">
      <c r="A10" s="18"/>
      <c r="B10" s="18"/>
      <c r="C10" s="18"/>
      <c r="D10" s="18"/>
      <c r="E10" s="18"/>
      <c r="F10" s="18"/>
      <c r="G10" s="18"/>
      <c r="H10" s="39" t="s">
        <v>45</v>
      </c>
      <c r="I10" s="28">
        <v>40</v>
      </c>
      <c r="J10" s="163"/>
      <c r="K10" s="18"/>
      <c r="L10" s="164" t="s">
        <v>42</v>
      </c>
      <c r="M10" s="33">
        <v>40</v>
      </c>
      <c r="N10" s="26"/>
      <c r="O10" s="26"/>
      <c r="P10" s="26"/>
      <c r="Q10" s="26"/>
      <c r="R10" s="26"/>
    </row>
    <row r="11" spans="1:18" s="27" customFormat="1" ht="30.75" customHeight="1" thickBot="1">
      <c r="A11" s="18"/>
      <c r="B11" s="18"/>
      <c r="C11" s="18"/>
      <c r="D11" s="18"/>
      <c r="E11" s="18"/>
      <c r="F11" s="18"/>
      <c r="G11" s="18"/>
      <c r="H11" s="39" t="s">
        <v>49</v>
      </c>
      <c r="I11" s="29">
        <v>35</v>
      </c>
      <c r="J11" s="163"/>
      <c r="K11" s="18"/>
      <c r="L11" s="164" t="s">
        <v>47</v>
      </c>
      <c r="M11" s="34">
        <v>30</v>
      </c>
      <c r="N11" s="26"/>
      <c r="O11" s="26"/>
      <c r="P11" s="26"/>
      <c r="Q11" s="26"/>
      <c r="R11" s="26"/>
    </row>
    <row r="12" spans="1:20" s="27" customFormat="1" ht="30.75" customHeight="1" thickBot="1">
      <c r="A12" s="13" t="s">
        <v>2</v>
      </c>
      <c r="B12" s="14" t="str">
        <f>A13</f>
        <v>FOULON JEREMY</v>
      </c>
      <c r="C12" s="14" t="str">
        <f>A14</f>
        <v>MARLIERE THOMAS</v>
      </c>
      <c r="D12" s="16" t="str">
        <f>A15</f>
        <v>LEFORT LUCAS</v>
      </c>
      <c r="E12" s="14" t="str">
        <f>A16</f>
        <v>PIC LORENZO</v>
      </c>
      <c r="F12" s="17" t="s">
        <v>7</v>
      </c>
      <c r="G12" s="160"/>
      <c r="H12" s="160"/>
      <c r="I12" s="160"/>
      <c r="J12" s="18"/>
      <c r="K12" s="18"/>
      <c r="L12" s="18"/>
      <c r="M12" s="18"/>
      <c r="N12" s="18"/>
      <c r="O12" s="18"/>
      <c r="P12" s="26"/>
      <c r="Q12" s="26"/>
      <c r="R12" s="26"/>
      <c r="S12" s="26"/>
      <c r="T12" s="26"/>
    </row>
    <row r="13" spans="1:20" s="27" customFormat="1" ht="30.75" customHeight="1">
      <c r="A13" s="22" t="s">
        <v>46</v>
      </c>
      <c r="B13" s="213" t="s">
        <v>39</v>
      </c>
      <c r="C13" s="23">
        <v>22</v>
      </c>
      <c r="D13" s="23">
        <v>40</v>
      </c>
      <c r="E13" s="23">
        <v>40</v>
      </c>
      <c r="F13" s="24">
        <v>2</v>
      </c>
      <c r="G13" s="32"/>
      <c r="H13" s="32"/>
      <c r="I13" s="360" t="s">
        <v>8</v>
      </c>
      <c r="J13" s="361"/>
      <c r="K13" s="25" t="s">
        <v>3</v>
      </c>
      <c r="L13" s="357" t="s">
        <v>56</v>
      </c>
      <c r="M13" s="358"/>
      <c r="N13" s="176"/>
      <c r="O13" s="18"/>
      <c r="P13" s="26"/>
      <c r="Q13" s="26"/>
      <c r="R13" s="26"/>
      <c r="S13" s="26"/>
      <c r="T13" s="26"/>
    </row>
    <row r="14" spans="1:20" s="27" customFormat="1" ht="30.75" customHeight="1">
      <c r="A14" s="22" t="s">
        <v>47</v>
      </c>
      <c r="B14" s="23">
        <v>40</v>
      </c>
      <c r="C14" s="213" t="s">
        <v>39</v>
      </c>
      <c r="D14" s="23">
        <v>40</v>
      </c>
      <c r="E14" s="23">
        <v>40</v>
      </c>
      <c r="F14" s="24">
        <v>1</v>
      </c>
      <c r="G14" s="32"/>
      <c r="H14" s="32"/>
      <c r="I14" s="164" t="s">
        <v>32</v>
      </c>
      <c r="J14" s="167" t="s">
        <v>46</v>
      </c>
      <c r="K14" s="28">
        <v>40</v>
      </c>
      <c r="L14" s="388" t="s">
        <v>97</v>
      </c>
      <c r="M14" s="389"/>
      <c r="N14" s="176"/>
      <c r="O14" s="18"/>
      <c r="P14" s="26"/>
      <c r="Q14" s="26"/>
      <c r="R14" s="26"/>
      <c r="S14" s="26"/>
      <c r="T14" s="26"/>
    </row>
    <row r="15" spans="1:20" s="27" customFormat="1" ht="30.75" customHeight="1" thickBot="1">
      <c r="A15" s="22" t="s">
        <v>48</v>
      </c>
      <c r="B15" s="23">
        <v>19</v>
      </c>
      <c r="C15" s="23">
        <v>25</v>
      </c>
      <c r="D15" s="213" t="s">
        <v>41</v>
      </c>
      <c r="E15" s="23">
        <v>34</v>
      </c>
      <c r="F15" s="24">
        <v>3</v>
      </c>
      <c r="G15" s="32"/>
      <c r="H15" s="32"/>
      <c r="I15" s="165" t="s">
        <v>35</v>
      </c>
      <c r="J15" s="167" t="s">
        <v>44</v>
      </c>
      <c r="K15" s="29">
        <v>29</v>
      </c>
      <c r="L15" s="18"/>
      <c r="M15" s="18"/>
      <c r="N15" s="18"/>
      <c r="O15" s="18"/>
      <c r="P15" s="26"/>
      <c r="Q15" s="26"/>
      <c r="R15" s="26"/>
      <c r="S15" s="26"/>
      <c r="T15" s="26"/>
    </row>
    <row r="16" spans="1:20" s="27" customFormat="1" ht="30.75" customHeight="1" thickBot="1">
      <c r="A16" s="30" t="s">
        <v>49</v>
      </c>
      <c r="B16" s="1">
        <v>16</v>
      </c>
      <c r="C16" s="1">
        <v>9</v>
      </c>
      <c r="D16" s="1">
        <v>25</v>
      </c>
      <c r="E16" s="214" t="s">
        <v>40</v>
      </c>
      <c r="F16" s="31">
        <v>4</v>
      </c>
      <c r="G16" s="161"/>
      <c r="H16" s="161"/>
      <c r="I16" s="161"/>
      <c r="J16" s="368"/>
      <c r="K16" s="368"/>
      <c r="L16" s="18"/>
      <c r="M16" s="18"/>
      <c r="N16" s="18"/>
      <c r="O16" s="18"/>
      <c r="P16" s="26"/>
      <c r="Q16" s="26"/>
      <c r="R16" s="26"/>
      <c r="S16" s="26"/>
      <c r="T16" s="26"/>
    </row>
    <row r="17" spans="1:20" s="37" customFormat="1" ht="24.75" customHeight="1" thickTop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62" t="s">
        <v>57</v>
      </c>
      <c r="L17" s="363"/>
      <c r="M17" s="364"/>
      <c r="N17" s="35"/>
      <c r="O17" s="35"/>
      <c r="P17" s="36"/>
      <c r="Q17" s="36"/>
      <c r="R17" s="36"/>
      <c r="S17" s="36"/>
      <c r="T17" s="36"/>
    </row>
    <row r="18" spans="1:20" s="37" customFormat="1" ht="41.25" customHeight="1" thickBo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65" t="s">
        <v>42</v>
      </c>
      <c r="L18" s="366"/>
      <c r="M18" s="367"/>
      <c r="N18" s="35"/>
      <c r="O18" s="35"/>
      <c r="P18" s="36"/>
      <c r="Q18" s="36"/>
      <c r="R18" s="36"/>
      <c r="S18" s="36"/>
      <c r="T18" s="36"/>
    </row>
    <row r="19" spans="1:20" s="37" customFormat="1" ht="19.5" customHeight="1" thickTop="1">
      <c r="A19" s="35"/>
      <c r="B19" s="35"/>
      <c r="C19" s="35"/>
      <c r="D19" s="35"/>
      <c r="E19" s="35"/>
      <c r="F19" s="35"/>
      <c r="G19" s="35"/>
      <c r="H19" s="35"/>
      <c r="I19" s="35"/>
      <c r="J19" s="8"/>
      <c r="K19" s="8"/>
      <c r="L19" s="8"/>
      <c r="M19" s="35"/>
      <c r="N19" s="35"/>
      <c r="O19" s="35"/>
      <c r="P19" s="36"/>
      <c r="Q19" s="36"/>
      <c r="R19" s="36"/>
      <c r="S19" s="36"/>
      <c r="T19" s="36"/>
    </row>
    <row r="20" spans="1:20" s="37" customFormat="1" ht="19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5"/>
      <c r="P20" s="36"/>
      <c r="Q20" s="36"/>
      <c r="R20" s="36"/>
      <c r="S20" s="36"/>
      <c r="T20" s="36"/>
    </row>
    <row r="21" spans="1:20" s="37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5"/>
      <c r="P21" s="36"/>
      <c r="Q21" s="36"/>
      <c r="R21" s="36"/>
      <c r="S21" s="36"/>
      <c r="T21" s="36"/>
    </row>
    <row r="22" spans="1:20" s="37" customFormat="1" ht="19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5"/>
      <c r="P22" s="36"/>
      <c r="Q22" s="36"/>
      <c r="R22" s="36"/>
      <c r="S22" s="36"/>
      <c r="T22" s="36"/>
    </row>
  </sheetData>
  <mergeCells count="13">
    <mergeCell ref="K17:M17"/>
    <mergeCell ref="K18:M18"/>
    <mergeCell ref="L13:M13"/>
    <mergeCell ref="L14:M14"/>
    <mergeCell ref="J16:K16"/>
    <mergeCell ref="I13:J13"/>
    <mergeCell ref="H9:I9"/>
    <mergeCell ref="K1:L1"/>
    <mergeCell ref="L8:M8"/>
    <mergeCell ref="L6:M6"/>
    <mergeCell ref="L5:M5"/>
    <mergeCell ref="J8:K8"/>
    <mergeCell ref="I5:J5"/>
  </mergeCells>
  <conditionalFormatting sqref="C5 E7 D6 C13 E15 D14">
    <cfRule type="cellIs" priority="1" dxfId="0" operator="greaterThan" stopIfTrue="1">
      <formula>B6</formula>
    </cfRule>
    <cfRule type="cellIs" priority="2" dxfId="1" operator="equal" stopIfTrue="1">
      <formula>B6</formula>
    </cfRule>
    <cfRule type="cellIs" priority="3" dxfId="2" operator="lessThan" stopIfTrue="1">
      <formula>B6</formula>
    </cfRule>
  </conditionalFormatting>
  <conditionalFormatting sqref="E5 E13">
    <cfRule type="cellIs" priority="4" dxfId="0" operator="greaterThan" stopIfTrue="1">
      <formula>B8</formula>
    </cfRule>
    <cfRule type="cellIs" priority="5" dxfId="1" operator="equal" stopIfTrue="1">
      <formula>B8</formula>
    </cfRule>
    <cfRule type="cellIs" priority="6" dxfId="2" operator="lessThan" stopIfTrue="1">
      <formula>B8</formula>
    </cfRule>
  </conditionalFormatting>
  <conditionalFormatting sqref="B8 B16">
    <cfRule type="cellIs" priority="7" dxfId="0" operator="greaterThan" stopIfTrue="1">
      <formula>E5</formula>
    </cfRule>
    <cfRule type="cellIs" priority="8" dxfId="1" operator="equal" stopIfTrue="1">
      <formula>E5</formula>
    </cfRule>
    <cfRule type="cellIs" priority="9" dxfId="2" operator="lessThan" stopIfTrue="1">
      <formula>E5</formula>
    </cfRule>
  </conditionalFormatting>
  <conditionalFormatting sqref="M10 K6 I10 K14">
    <cfRule type="cellIs" priority="10" dxfId="3" operator="greaterThan" stopIfTrue="1">
      <formula>I7</formula>
    </cfRule>
    <cfRule type="cellIs" priority="11" dxfId="4" operator="lessThan" stopIfTrue="1">
      <formula>I7</formula>
    </cfRule>
  </conditionalFormatting>
  <conditionalFormatting sqref="M11 K7 I11 K15">
    <cfRule type="cellIs" priority="12" dxfId="3" operator="greaterThan" stopIfTrue="1">
      <formula>I6</formula>
    </cfRule>
    <cfRule type="cellIs" priority="13" dxfId="4" operator="lessThan" stopIfTrue="1">
      <formula>I6</formula>
    </cfRule>
  </conditionalFormatting>
  <conditionalFormatting sqref="E6 D5 E14 D13">
    <cfRule type="cellIs" priority="14" dxfId="0" operator="greaterThan" stopIfTrue="1">
      <formula>B7</formula>
    </cfRule>
    <cfRule type="cellIs" priority="15" dxfId="1" operator="equal" stopIfTrue="1">
      <formula>B7</formula>
    </cfRule>
    <cfRule type="cellIs" priority="16" dxfId="2" operator="lessThan" stopIfTrue="1">
      <formula>B7</formula>
    </cfRule>
  </conditionalFormatting>
  <conditionalFormatting sqref="B6 C7 D8 B14 C15 D16">
    <cfRule type="cellIs" priority="17" dxfId="0" operator="greaterThan" stopIfTrue="1">
      <formula>C5</formula>
    </cfRule>
    <cfRule type="cellIs" priority="18" dxfId="1" operator="equal" stopIfTrue="1">
      <formula>C5</formula>
    </cfRule>
    <cfRule type="cellIs" priority="19" dxfId="2" operator="lessThan" stopIfTrue="1">
      <formula>C5</formula>
    </cfRule>
  </conditionalFormatting>
  <conditionalFormatting sqref="B7 C8 B15 C16">
    <cfRule type="cellIs" priority="20" dxfId="0" operator="greaterThan" stopIfTrue="1">
      <formula>D5</formula>
    </cfRule>
    <cfRule type="cellIs" priority="21" dxfId="1" operator="equal" stopIfTrue="1">
      <formula>D5</formula>
    </cfRule>
    <cfRule type="cellIs" priority="22" dxfId="2" operator="lessThan" stopIfTrue="1">
      <formula>D5</formula>
    </cfRule>
  </conditionalFormatting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showZeros="0" workbookViewId="0" topLeftCell="A1">
      <selection activeCell="AM8" sqref="AM8"/>
    </sheetView>
  </sheetViews>
  <sheetFormatPr defaultColWidth="11.421875" defaultRowHeight="12.75"/>
  <cols>
    <col min="1" max="1" width="18.140625" style="76" customWidth="1"/>
    <col min="2" max="2" width="13.00390625" style="77" customWidth="1"/>
    <col min="3" max="4" width="4.00390625" style="40" customWidth="1"/>
    <col min="5" max="5" width="4.8515625" style="78" customWidth="1"/>
    <col min="6" max="6" width="3.7109375" style="40" customWidth="1"/>
    <col min="7" max="7" width="4.57421875" style="40" customWidth="1"/>
    <col min="8" max="9" width="4.00390625" style="40" customWidth="1"/>
    <col min="10" max="10" width="4.8515625" style="78" customWidth="1"/>
    <col min="11" max="11" width="3.7109375" style="40" customWidth="1"/>
    <col min="12" max="12" width="4.57421875" style="40" customWidth="1"/>
    <col min="13" max="14" width="4.00390625" style="40" customWidth="1"/>
    <col min="15" max="15" width="4.8515625" style="78" customWidth="1"/>
    <col min="16" max="16" width="3.7109375" style="40" customWidth="1"/>
    <col min="17" max="17" width="4.57421875" style="40" customWidth="1"/>
    <col min="18" max="18" width="5.28125" style="40" customWidth="1"/>
    <col min="19" max="19" width="5.140625" style="40" customWidth="1"/>
    <col min="20" max="20" width="4.7109375" style="40" customWidth="1"/>
    <col min="21" max="21" width="4.140625" style="40" customWidth="1"/>
    <col min="22" max="22" width="4.8515625" style="78" customWidth="1"/>
    <col min="23" max="23" width="4.28125" style="40" customWidth="1"/>
    <col min="24" max="24" width="4.00390625" style="40" hidden="1" customWidth="1"/>
    <col min="25" max="25" width="3.8515625" style="40" hidden="1" customWidth="1"/>
    <col min="26" max="26" width="5.28125" style="78" hidden="1" customWidth="1"/>
    <col min="27" max="27" width="3.57421875" style="40" hidden="1" customWidth="1"/>
    <col min="28" max="28" width="21.7109375" style="40" hidden="1" customWidth="1"/>
    <col min="29" max="29" width="3.421875" style="40" hidden="1" customWidth="1"/>
    <col min="30" max="30" width="3.7109375" style="40" hidden="1" customWidth="1"/>
    <col min="31" max="31" width="3.8515625" style="40" hidden="1" customWidth="1"/>
    <col min="32" max="32" width="4.00390625" style="40" hidden="1" customWidth="1"/>
    <col min="33" max="33" width="4.7109375" style="40" customWidth="1"/>
    <col min="34" max="34" width="4.421875" style="40" customWidth="1"/>
    <col min="35" max="35" width="5.8515625" style="40" customWidth="1"/>
    <col min="36" max="36" width="4.140625" style="40" customWidth="1"/>
    <col min="37" max="37" width="5.140625" style="0" customWidth="1"/>
    <col min="38" max="59" width="12.57421875" style="0" customWidth="1"/>
  </cols>
  <sheetData>
    <row r="1" spans="1:39" ht="36.75" customHeight="1" thickTop="1">
      <c r="A1" s="369" t="s">
        <v>11</v>
      </c>
      <c r="B1" s="371" t="s">
        <v>12</v>
      </c>
      <c r="C1" s="193" t="s">
        <v>13</v>
      </c>
      <c r="D1" s="193"/>
      <c r="E1" s="194"/>
      <c r="F1" s="193"/>
      <c r="G1" s="193"/>
      <c r="H1" s="195" t="s">
        <v>14</v>
      </c>
      <c r="I1" s="193"/>
      <c r="J1" s="194"/>
      <c r="K1" s="193"/>
      <c r="L1" s="193"/>
      <c r="M1" s="377" t="s">
        <v>15</v>
      </c>
      <c r="N1" s="378"/>
      <c r="O1" s="378"/>
      <c r="P1" s="378"/>
      <c r="Q1" s="196"/>
      <c r="R1" s="381" t="s">
        <v>62</v>
      </c>
      <c r="S1" s="379" t="s">
        <v>61</v>
      </c>
      <c r="T1" s="193" t="s">
        <v>16</v>
      </c>
      <c r="U1" s="193"/>
      <c r="V1" s="194"/>
      <c r="W1" s="193"/>
      <c r="X1" s="197" t="s">
        <v>29</v>
      </c>
      <c r="Y1" s="198"/>
      <c r="Z1" s="199"/>
      <c r="AA1" s="198"/>
      <c r="AB1" s="200" t="s">
        <v>17</v>
      </c>
      <c r="AC1" s="200"/>
      <c r="AD1" s="201"/>
      <c r="AE1" s="201"/>
      <c r="AF1" s="201"/>
      <c r="AG1" s="202" t="s">
        <v>18</v>
      </c>
      <c r="AH1" s="203"/>
      <c r="AI1" s="203"/>
      <c r="AJ1" s="203"/>
      <c r="AK1" s="204"/>
      <c r="AM1" s="373"/>
    </row>
    <row r="2" spans="1:39" s="41" customFormat="1" ht="36.75" customHeight="1">
      <c r="A2" s="370"/>
      <c r="B2" s="372"/>
      <c r="C2" s="205" t="s">
        <v>19</v>
      </c>
      <c r="D2" s="206" t="s">
        <v>20</v>
      </c>
      <c r="E2" s="207" t="s">
        <v>21</v>
      </c>
      <c r="F2" s="206" t="s">
        <v>22</v>
      </c>
      <c r="G2" s="208" t="s">
        <v>58</v>
      </c>
      <c r="H2" s="209" t="s">
        <v>19</v>
      </c>
      <c r="I2" s="206" t="s">
        <v>20</v>
      </c>
      <c r="J2" s="207" t="s">
        <v>21</v>
      </c>
      <c r="K2" s="206" t="s">
        <v>22</v>
      </c>
      <c r="L2" s="208" t="s">
        <v>58</v>
      </c>
      <c r="M2" s="209" t="s">
        <v>19</v>
      </c>
      <c r="N2" s="206" t="s">
        <v>20</v>
      </c>
      <c r="O2" s="207" t="s">
        <v>21</v>
      </c>
      <c r="P2" s="206" t="s">
        <v>22</v>
      </c>
      <c r="Q2" s="208" t="s">
        <v>58</v>
      </c>
      <c r="R2" s="382"/>
      <c r="S2" s="380"/>
      <c r="T2" s="205" t="s">
        <v>19</v>
      </c>
      <c r="U2" s="206" t="s">
        <v>20</v>
      </c>
      <c r="V2" s="207" t="s">
        <v>21</v>
      </c>
      <c r="W2" s="210" t="s">
        <v>22</v>
      </c>
      <c r="X2" s="209" t="s">
        <v>19</v>
      </c>
      <c r="Y2" s="206" t="s">
        <v>20</v>
      </c>
      <c r="Z2" s="207" t="s">
        <v>21</v>
      </c>
      <c r="AA2" s="206" t="s">
        <v>22</v>
      </c>
      <c r="AB2" s="209" t="s">
        <v>23</v>
      </c>
      <c r="AC2" s="206" t="s">
        <v>19</v>
      </c>
      <c r="AD2" s="206" t="s">
        <v>20</v>
      </c>
      <c r="AE2" s="206" t="s">
        <v>21</v>
      </c>
      <c r="AF2" s="210" t="s">
        <v>22</v>
      </c>
      <c r="AG2" s="211" t="s">
        <v>19</v>
      </c>
      <c r="AH2" s="206" t="s">
        <v>20</v>
      </c>
      <c r="AI2" s="206" t="s">
        <v>21</v>
      </c>
      <c r="AJ2" s="210" t="s">
        <v>22</v>
      </c>
      <c r="AK2" s="212" t="s">
        <v>59</v>
      </c>
      <c r="AM2" s="373"/>
    </row>
    <row r="3" spans="1:39" s="41" customFormat="1" ht="33.75" customHeight="1">
      <c r="A3" s="107" t="s">
        <v>42</v>
      </c>
      <c r="B3" s="108" t="s">
        <v>50</v>
      </c>
      <c r="C3" s="109">
        <v>40</v>
      </c>
      <c r="D3" s="110">
        <v>22</v>
      </c>
      <c r="E3" s="111">
        <f aca="true" t="shared" si="0" ref="E3:E10">IF(D3&gt;0,C3/D3,"")</f>
        <v>1.8181818181818181</v>
      </c>
      <c r="F3" s="110">
        <v>8</v>
      </c>
      <c r="G3" s="177">
        <v>2</v>
      </c>
      <c r="H3" s="113">
        <v>40</v>
      </c>
      <c r="I3" s="110">
        <v>14</v>
      </c>
      <c r="J3" s="111">
        <f aca="true" t="shared" si="1" ref="J3:J10">IF(I3&gt;0,H3/I3,"")</f>
        <v>2.857142857142857</v>
      </c>
      <c r="K3" s="110">
        <v>7</v>
      </c>
      <c r="L3" s="177">
        <v>2</v>
      </c>
      <c r="M3" s="113">
        <v>40</v>
      </c>
      <c r="N3" s="110">
        <v>21</v>
      </c>
      <c r="O3" s="111">
        <f aca="true" t="shared" si="2" ref="O3:O10">IF(N3&gt;0,M3/N3,"")</f>
        <v>1.9047619047619047</v>
      </c>
      <c r="P3" s="110">
        <v>6</v>
      </c>
      <c r="Q3" s="177">
        <v>2</v>
      </c>
      <c r="R3" s="185">
        <f>G3+L3+Q3</f>
        <v>6</v>
      </c>
      <c r="S3" s="181">
        <v>1</v>
      </c>
      <c r="T3" s="109">
        <v>40</v>
      </c>
      <c r="U3" s="110">
        <v>16</v>
      </c>
      <c r="V3" s="111">
        <f>IF(U3&gt;0,T3/U3,"")</f>
        <v>2.5</v>
      </c>
      <c r="W3" s="114">
        <v>14</v>
      </c>
      <c r="X3" s="110"/>
      <c r="Y3" s="110"/>
      <c r="Z3" s="111">
        <f aca="true" t="shared" si="3" ref="Z3:Z10">IF(Y3&gt;0,X3/Y3,"")</f>
      </c>
      <c r="AA3" s="110"/>
      <c r="AB3" s="115"/>
      <c r="AC3" s="116"/>
      <c r="AD3" s="116"/>
      <c r="AE3" s="116"/>
      <c r="AF3" s="117"/>
      <c r="AG3" s="118">
        <f aca="true" t="shared" si="4" ref="AG3:AH10">C3+H3+M3+T3+X3</f>
        <v>160</v>
      </c>
      <c r="AH3" s="110">
        <f t="shared" si="4"/>
        <v>73</v>
      </c>
      <c r="AI3" s="111">
        <f>IF(AH3&gt;0,AG3/AH3,"")</f>
        <v>2.191780821917808</v>
      </c>
      <c r="AJ3" s="112">
        <f aca="true" t="shared" si="5" ref="AJ3:AJ10">MAX(F3,K3,P3,W3,AA3)</f>
        <v>14</v>
      </c>
      <c r="AK3" s="189">
        <v>1</v>
      </c>
      <c r="AM3" s="373"/>
    </row>
    <row r="4" spans="1:39" s="41" customFormat="1" ht="33.75" customHeight="1">
      <c r="A4" s="107" t="s">
        <v>43</v>
      </c>
      <c r="B4" s="108" t="s">
        <v>50</v>
      </c>
      <c r="C4" s="109">
        <v>20</v>
      </c>
      <c r="D4" s="110">
        <v>22</v>
      </c>
      <c r="E4" s="111">
        <f t="shared" si="0"/>
        <v>0.9090909090909091</v>
      </c>
      <c r="F4" s="110">
        <v>3</v>
      </c>
      <c r="G4" s="177"/>
      <c r="H4" s="113">
        <v>40</v>
      </c>
      <c r="I4" s="110">
        <v>38</v>
      </c>
      <c r="J4" s="111">
        <f t="shared" si="1"/>
        <v>1.0526315789473684</v>
      </c>
      <c r="K4" s="110">
        <v>6</v>
      </c>
      <c r="L4" s="177">
        <v>2</v>
      </c>
      <c r="M4" s="113">
        <v>40</v>
      </c>
      <c r="N4" s="110">
        <v>20</v>
      </c>
      <c r="O4" s="111">
        <f t="shared" si="2"/>
        <v>2</v>
      </c>
      <c r="P4" s="110">
        <v>9</v>
      </c>
      <c r="Q4" s="177">
        <v>2</v>
      </c>
      <c r="R4" s="185">
        <f aca="true" t="shared" si="6" ref="R4:R10">G4+L4+Q4</f>
        <v>4</v>
      </c>
      <c r="S4" s="181">
        <v>2</v>
      </c>
      <c r="T4" s="109">
        <v>40</v>
      </c>
      <c r="U4" s="110">
        <v>28</v>
      </c>
      <c r="V4" s="111">
        <f>IF(U4&gt;0,T4/U4,"")</f>
        <v>1.4285714285714286</v>
      </c>
      <c r="W4" s="114">
        <v>4</v>
      </c>
      <c r="X4" s="110"/>
      <c r="Y4" s="110"/>
      <c r="Z4" s="111">
        <f t="shared" si="3"/>
      </c>
      <c r="AA4" s="110"/>
      <c r="AB4" s="115"/>
      <c r="AC4" s="116"/>
      <c r="AD4" s="116"/>
      <c r="AE4" s="116"/>
      <c r="AF4" s="117"/>
      <c r="AG4" s="118">
        <f t="shared" si="4"/>
        <v>140</v>
      </c>
      <c r="AH4" s="110">
        <f t="shared" si="4"/>
        <v>108</v>
      </c>
      <c r="AI4" s="111">
        <f aca="true" t="shared" si="7" ref="AI4:AI10">IF(AH4&gt;0,AG4/AH4,"")</f>
        <v>1.2962962962962963</v>
      </c>
      <c r="AJ4" s="112">
        <f t="shared" si="5"/>
        <v>9</v>
      </c>
      <c r="AK4" s="189">
        <v>4</v>
      </c>
      <c r="AM4" s="373"/>
    </row>
    <row r="5" spans="1:39" s="41" customFormat="1" ht="33.75" customHeight="1">
      <c r="A5" s="107" t="s">
        <v>44</v>
      </c>
      <c r="B5" s="108" t="s">
        <v>51</v>
      </c>
      <c r="C5" s="109">
        <v>40</v>
      </c>
      <c r="D5" s="110">
        <v>29</v>
      </c>
      <c r="E5" s="111">
        <f t="shared" si="0"/>
        <v>1.3793103448275863</v>
      </c>
      <c r="F5" s="110">
        <v>7</v>
      </c>
      <c r="G5" s="177">
        <v>2</v>
      </c>
      <c r="H5" s="113">
        <v>22</v>
      </c>
      <c r="I5" s="110">
        <v>14</v>
      </c>
      <c r="J5" s="111">
        <f t="shared" si="1"/>
        <v>1.5714285714285714</v>
      </c>
      <c r="K5" s="110">
        <v>5</v>
      </c>
      <c r="L5" s="177"/>
      <c r="M5" s="113">
        <v>21</v>
      </c>
      <c r="N5" s="110">
        <v>20</v>
      </c>
      <c r="O5" s="111">
        <f t="shared" si="2"/>
        <v>1.05</v>
      </c>
      <c r="P5" s="110">
        <v>5</v>
      </c>
      <c r="Q5" s="177"/>
      <c r="R5" s="185">
        <f t="shared" si="6"/>
        <v>2</v>
      </c>
      <c r="S5" s="181">
        <v>3</v>
      </c>
      <c r="T5" s="109">
        <v>29</v>
      </c>
      <c r="U5" s="110">
        <v>18</v>
      </c>
      <c r="V5" s="111">
        <f>IF(U5&gt;0,T5/U5,"")</f>
        <v>1.6111111111111112</v>
      </c>
      <c r="W5" s="114">
        <v>7</v>
      </c>
      <c r="X5" s="110"/>
      <c r="Y5" s="110"/>
      <c r="Z5" s="111">
        <f t="shared" si="3"/>
      </c>
      <c r="AA5" s="110"/>
      <c r="AB5" s="115"/>
      <c r="AC5" s="116"/>
      <c r="AD5" s="116"/>
      <c r="AE5" s="116"/>
      <c r="AF5" s="117"/>
      <c r="AG5" s="118">
        <f t="shared" si="4"/>
        <v>112</v>
      </c>
      <c r="AH5" s="110">
        <f t="shared" si="4"/>
        <v>81</v>
      </c>
      <c r="AI5" s="111">
        <f t="shared" si="7"/>
        <v>1.382716049382716</v>
      </c>
      <c r="AJ5" s="112">
        <f t="shared" si="5"/>
        <v>7</v>
      </c>
      <c r="AK5" s="189">
        <v>5</v>
      </c>
      <c r="AM5" s="373"/>
    </row>
    <row r="6" spans="1:39" s="41" customFormat="1" ht="33.75" customHeight="1" thickBot="1">
      <c r="A6" s="119" t="s">
        <v>45</v>
      </c>
      <c r="B6" s="120" t="s">
        <v>52</v>
      </c>
      <c r="C6" s="121">
        <v>23</v>
      </c>
      <c r="D6" s="122">
        <v>29</v>
      </c>
      <c r="E6" s="123">
        <f t="shared" si="0"/>
        <v>0.7931034482758621</v>
      </c>
      <c r="F6" s="122">
        <v>6</v>
      </c>
      <c r="G6" s="180"/>
      <c r="H6" s="124">
        <v>21</v>
      </c>
      <c r="I6" s="122">
        <v>38</v>
      </c>
      <c r="J6" s="123">
        <f t="shared" si="1"/>
        <v>0.5526315789473685</v>
      </c>
      <c r="K6" s="122">
        <v>3</v>
      </c>
      <c r="L6" s="180"/>
      <c r="M6" s="124">
        <v>26</v>
      </c>
      <c r="N6" s="122">
        <v>21</v>
      </c>
      <c r="O6" s="123">
        <f t="shared" si="2"/>
        <v>1.2380952380952381</v>
      </c>
      <c r="P6" s="122">
        <v>7</v>
      </c>
      <c r="Q6" s="180"/>
      <c r="R6" s="186">
        <f t="shared" si="6"/>
        <v>0</v>
      </c>
      <c r="S6" s="182">
        <v>4</v>
      </c>
      <c r="T6" s="109">
        <v>40</v>
      </c>
      <c r="U6" s="110">
        <v>46</v>
      </c>
      <c r="V6" s="111">
        <f>IF(U6&gt;0,T6/U6,"")</f>
        <v>0.8695652173913043</v>
      </c>
      <c r="W6" s="114">
        <v>4</v>
      </c>
      <c r="X6" s="125"/>
      <c r="Y6" s="125"/>
      <c r="Z6" s="126">
        <f t="shared" si="3"/>
      </c>
      <c r="AA6" s="125"/>
      <c r="AB6" s="127">
        <v>1</v>
      </c>
      <c r="AC6" s="128"/>
      <c r="AD6" s="128"/>
      <c r="AE6" s="128"/>
      <c r="AF6" s="129"/>
      <c r="AG6" s="118">
        <f t="shared" si="4"/>
        <v>110</v>
      </c>
      <c r="AH6" s="110">
        <f t="shared" si="4"/>
        <v>134</v>
      </c>
      <c r="AI6" s="111">
        <f t="shared" si="7"/>
        <v>0.8208955223880597</v>
      </c>
      <c r="AJ6" s="112">
        <f t="shared" si="5"/>
        <v>7</v>
      </c>
      <c r="AK6" s="190">
        <v>7</v>
      </c>
      <c r="AM6" s="373"/>
    </row>
    <row r="7" spans="1:39" ht="33.75" customHeight="1">
      <c r="A7" s="130" t="s">
        <v>46</v>
      </c>
      <c r="B7" s="131" t="s">
        <v>53</v>
      </c>
      <c r="C7" s="132">
        <v>22</v>
      </c>
      <c r="D7" s="133">
        <v>13</v>
      </c>
      <c r="E7" s="134">
        <f t="shared" si="0"/>
        <v>1.6923076923076923</v>
      </c>
      <c r="F7" s="133">
        <v>4</v>
      </c>
      <c r="G7" s="178"/>
      <c r="H7" s="136">
        <v>40</v>
      </c>
      <c r="I7" s="133">
        <v>20</v>
      </c>
      <c r="J7" s="134">
        <f t="shared" si="1"/>
        <v>2</v>
      </c>
      <c r="K7" s="133">
        <v>7</v>
      </c>
      <c r="L7" s="178">
        <v>2</v>
      </c>
      <c r="M7" s="136">
        <v>40</v>
      </c>
      <c r="N7" s="133">
        <v>18</v>
      </c>
      <c r="O7" s="134">
        <f t="shared" si="2"/>
        <v>2.2222222222222223</v>
      </c>
      <c r="P7" s="133">
        <v>8</v>
      </c>
      <c r="Q7" s="178">
        <v>2</v>
      </c>
      <c r="R7" s="187">
        <f t="shared" si="6"/>
        <v>4</v>
      </c>
      <c r="S7" s="183">
        <v>2</v>
      </c>
      <c r="T7" s="132">
        <v>40</v>
      </c>
      <c r="U7" s="133">
        <v>18</v>
      </c>
      <c r="V7" s="134">
        <f>T7/U7</f>
        <v>2.2222222222222223</v>
      </c>
      <c r="W7" s="137">
        <v>6</v>
      </c>
      <c r="X7" s="138"/>
      <c r="Y7" s="138"/>
      <c r="Z7" s="139">
        <f t="shared" si="3"/>
      </c>
      <c r="AA7" s="138"/>
      <c r="AB7" s="140">
        <v>1</v>
      </c>
      <c r="AC7" s="141"/>
      <c r="AD7" s="141"/>
      <c r="AE7" s="142">
        <f>IF(AD7&gt;0,AC7/AD7,"")</f>
      </c>
      <c r="AF7" s="143"/>
      <c r="AG7" s="144">
        <f t="shared" si="4"/>
        <v>142</v>
      </c>
      <c r="AH7" s="133">
        <f t="shared" si="4"/>
        <v>69</v>
      </c>
      <c r="AI7" s="134">
        <f t="shared" si="7"/>
        <v>2.0579710144927534</v>
      </c>
      <c r="AJ7" s="135">
        <f t="shared" si="5"/>
        <v>8</v>
      </c>
      <c r="AK7" s="191">
        <v>3</v>
      </c>
      <c r="AM7" s="373"/>
    </row>
    <row r="8" spans="1:37" ht="33.75" customHeight="1">
      <c r="A8" s="107" t="s">
        <v>47</v>
      </c>
      <c r="B8" s="108" t="s">
        <v>53</v>
      </c>
      <c r="C8" s="109">
        <v>40</v>
      </c>
      <c r="D8" s="110">
        <v>13</v>
      </c>
      <c r="E8" s="111">
        <f t="shared" si="0"/>
        <v>3.076923076923077</v>
      </c>
      <c r="F8" s="110">
        <v>16</v>
      </c>
      <c r="G8" s="177">
        <v>2</v>
      </c>
      <c r="H8" s="113">
        <v>40</v>
      </c>
      <c r="I8" s="110">
        <v>16</v>
      </c>
      <c r="J8" s="111">
        <f t="shared" si="1"/>
        <v>2.5</v>
      </c>
      <c r="K8" s="110">
        <v>8</v>
      </c>
      <c r="L8" s="177">
        <v>2</v>
      </c>
      <c r="M8" s="113">
        <v>40</v>
      </c>
      <c r="N8" s="110">
        <v>22</v>
      </c>
      <c r="O8" s="111">
        <f t="shared" si="2"/>
        <v>1.8181818181818181</v>
      </c>
      <c r="P8" s="110">
        <v>8</v>
      </c>
      <c r="Q8" s="177">
        <v>2</v>
      </c>
      <c r="R8" s="185">
        <f t="shared" si="6"/>
        <v>6</v>
      </c>
      <c r="S8" s="181">
        <v>1</v>
      </c>
      <c r="T8" s="109">
        <v>30</v>
      </c>
      <c r="U8" s="110">
        <v>16</v>
      </c>
      <c r="V8" s="134">
        <f>T8/U8</f>
        <v>1.875</v>
      </c>
      <c r="W8" s="114">
        <v>7</v>
      </c>
      <c r="X8" s="125"/>
      <c r="Y8" s="125"/>
      <c r="Z8" s="126">
        <f t="shared" si="3"/>
      </c>
      <c r="AA8" s="125"/>
      <c r="AB8" s="127">
        <v>1</v>
      </c>
      <c r="AC8" s="128"/>
      <c r="AD8" s="128"/>
      <c r="AE8" s="145">
        <f>IF(AD8&gt;0,AC8/AD8,"")</f>
      </c>
      <c r="AF8" s="129"/>
      <c r="AG8" s="118">
        <f t="shared" si="4"/>
        <v>150</v>
      </c>
      <c r="AH8" s="110">
        <f t="shared" si="4"/>
        <v>67</v>
      </c>
      <c r="AI8" s="111">
        <f t="shared" si="7"/>
        <v>2.2388059701492535</v>
      </c>
      <c r="AJ8" s="112">
        <f t="shared" si="5"/>
        <v>16</v>
      </c>
      <c r="AK8" s="190">
        <v>2</v>
      </c>
    </row>
    <row r="9" spans="1:37" ht="33.75" customHeight="1">
      <c r="A9" s="107" t="s">
        <v>48</v>
      </c>
      <c r="B9" s="108" t="s">
        <v>54</v>
      </c>
      <c r="C9" s="109">
        <v>34</v>
      </c>
      <c r="D9" s="110">
        <v>40</v>
      </c>
      <c r="E9" s="111">
        <f t="shared" si="0"/>
        <v>0.85</v>
      </c>
      <c r="F9" s="110">
        <v>3</v>
      </c>
      <c r="G9" s="177">
        <v>2</v>
      </c>
      <c r="H9" s="113">
        <v>25</v>
      </c>
      <c r="I9" s="110">
        <v>16</v>
      </c>
      <c r="J9" s="111">
        <f t="shared" si="1"/>
        <v>1.5625</v>
      </c>
      <c r="K9" s="110">
        <v>7</v>
      </c>
      <c r="L9" s="177"/>
      <c r="M9" s="113">
        <v>19</v>
      </c>
      <c r="N9" s="110">
        <v>18</v>
      </c>
      <c r="O9" s="111">
        <f t="shared" si="2"/>
        <v>1.0555555555555556</v>
      </c>
      <c r="P9" s="110">
        <v>7</v>
      </c>
      <c r="Q9" s="177"/>
      <c r="R9" s="185">
        <f t="shared" si="6"/>
        <v>2</v>
      </c>
      <c r="S9" s="181">
        <v>3</v>
      </c>
      <c r="T9" s="109">
        <v>22</v>
      </c>
      <c r="U9" s="110">
        <v>28</v>
      </c>
      <c r="V9" s="134">
        <f>T9/U9</f>
        <v>0.7857142857142857</v>
      </c>
      <c r="W9" s="114">
        <v>4</v>
      </c>
      <c r="X9" s="125"/>
      <c r="Y9" s="125"/>
      <c r="Z9" s="126">
        <f t="shared" si="3"/>
      </c>
      <c r="AA9" s="125"/>
      <c r="AB9" s="127">
        <v>1</v>
      </c>
      <c r="AC9" s="128"/>
      <c r="AD9" s="128"/>
      <c r="AE9" s="145">
        <f>IF(AD9&gt;0,AC9/AD9,"")</f>
      </c>
      <c r="AF9" s="129"/>
      <c r="AG9" s="118">
        <f t="shared" si="4"/>
        <v>100</v>
      </c>
      <c r="AH9" s="110">
        <f t="shared" si="4"/>
        <v>102</v>
      </c>
      <c r="AI9" s="111">
        <f t="shared" si="7"/>
        <v>0.9803921568627451</v>
      </c>
      <c r="AJ9" s="112">
        <f t="shared" si="5"/>
        <v>7</v>
      </c>
      <c r="AK9" s="190">
        <v>6</v>
      </c>
    </row>
    <row r="10" spans="1:37" ht="33.75" customHeight="1" thickBot="1">
      <c r="A10" s="146" t="s">
        <v>49</v>
      </c>
      <c r="B10" s="147" t="s">
        <v>40</v>
      </c>
      <c r="C10" s="148">
        <v>25</v>
      </c>
      <c r="D10" s="149">
        <v>40</v>
      </c>
      <c r="E10" s="150">
        <f t="shared" si="0"/>
        <v>0.625</v>
      </c>
      <c r="F10" s="149">
        <v>3</v>
      </c>
      <c r="G10" s="179"/>
      <c r="H10" s="152">
        <v>16</v>
      </c>
      <c r="I10" s="149">
        <v>20</v>
      </c>
      <c r="J10" s="150">
        <f t="shared" si="1"/>
        <v>0.8</v>
      </c>
      <c r="K10" s="149">
        <v>3</v>
      </c>
      <c r="L10" s="179"/>
      <c r="M10" s="152">
        <v>9</v>
      </c>
      <c r="N10" s="149">
        <v>22</v>
      </c>
      <c r="O10" s="150">
        <f t="shared" si="2"/>
        <v>0.4090909090909091</v>
      </c>
      <c r="P10" s="149">
        <v>2</v>
      </c>
      <c r="Q10" s="179"/>
      <c r="R10" s="188">
        <f t="shared" si="6"/>
        <v>0</v>
      </c>
      <c r="S10" s="184">
        <v>4</v>
      </c>
      <c r="T10" s="148">
        <v>35</v>
      </c>
      <c r="U10" s="149">
        <v>46</v>
      </c>
      <c r="V10" s="150">
        <f>T10/U10</f>
        <v>0.7608695652173914</v>
      </c>
      <c r="W10" s="153">
        <v>3</v>
      </c>
      <c r="X10" s="154"/>
      <c r="Y10" s="154"/>
      <c r="Z10" s="155">
        <f t="shared" si="3"/>
      </c>
      <c r="AA10" s="154"/>
      <c r="AB10" s="156">
        <v>1</v>
      </c>
      <c r="AC10" s="157"/>
      <c r="AD10" s="157"/>
      <c r="AE10" s="157"/>
      <c r="AF10" s="158"/>
      <c r="AG10" s="159">
        <f t="shared" si="4"/>
        <v>85</v>
      </c>
      <c r="AH10" s="149">
        <f t="shared" si="4"/>
        <v>128</v>
      </c>
      <c r="AI10" s="150">
        <f t="shared" si="7"/>
        <v>0.6640625</v>
      </c>
      <c r="AJ10" s="151">
        <f t="shared" si="5"/>
        <v>3</v>
      </c>
      <c r="AK10" s="192">
        <v>8</v>
      </c>
    </row>
    <row r="11" spans="1:37" ht="31.5" customHeight="1" hidden="1">
      <c r="A11" s="42"/>
      <c r="B11" s="43"/>
      <c r="C11" s="44"/>
      <c r="D11" s="44"/>
      <c r="E11" s="45"/>
      <c r="F11" s="44"/>
      <c r="G11" s="44"/>
      <c r="H11" s="44"/>
      <c r="I11" s="44"/>
      <c r="J11" s="45"/>
      <c r="K11" s="46"/>
      <c r="L11" s="47"/>
      <c r="M11" s="47"/>
      <c r="N11" s="47"/>
      <c r="O11" s="48"/>
      <c r="P11" s="47"/>
      <c r="Q11" s="47"/>
      <c r="R11" s="47"/>
      <c r="S11" s="47"/>
      <c r="T11" s="44"/>
      <c r="U11" s="44"/>
      <c r="V11" s="45"/>
      <c r="W11" s="44"/>
      <c r="X11" s="44"/>
      <c r="Y11" s="44"/>
      <c r="Z11" s="45"/>
      <c r="AA11" s="44"/>
      <c r="AB11" s="49">
        <v>1</v>
      </c>
      <c r="AC11" s="44"/>
      <c r="AD11" s="44"/>
      <c r="AE11" s="44"/>
      <c r="AF11" s="44"/>
      <c r="AG11" s="50" t="e">
        <f>C11+H11+T11+#REF!+X11+#REF!+#REF!+#REF!+AC11</f>
        <v>#REF!</v>
      </c>
      <c r="AH11" s="51" t="e">
        <f>D11+I11+U11+#REF!+Y11+#REF!+#REF!+#REF!+AD11</f>
        <v>#REF!</v>
      </c>
      <c r="AI11" s="51" t="e">
        <f>IF(AH11&gt;0,(C11/#REF!+H11/#REF!+T11/#REF!+#REF!/#REF!+X11/#REF!+#REF!/#REF!+#REF!/#REF!+#REF!/#REF!+AC11/AB11)/AH11,"")</f>
        <v>#REF!</v>
      </c>
      <c r="AJ11" s="51" t="e">
        <f>MAX(F11,K11,W11,#REF!,AA11,#REF!,#REF!,#REF!,AF11)</f>
        <v>#REF!</v>
      </c>
      <c r="AK11" s="52"/>
    </row>
    <row r="12" spans="1:37" ht="31.5" customHeight="1" hidden="1">
      <c r="A12" s="53"/>
      <c r="B12" s="54"/>
      <c r="C12" s="55"/>
      <c r="D12" s="55"/>
      <c r="E12" s="56">
        <f>IF(D12&gt;0,C12/D12,"")</f>
      </c>
      <c r="F12" s="55"/>
      <c r="G12" s="55"/>
      <c r="H12" s="55"/>
      <c r="I12" s="55"/>
      <c r="J12" s="56">
        <f>IF(I12&gt;0,H12/I12,"")</f>
      </c>
      <c r="K12" s="57"/>
      <c r="L12" s="58"/>
      <c r="M12" s="58"/>
      <c r="N12" s="58"/>
      <c r="O12" s="59"/>
      <c r="P12" s="58"/>
      <c r="Q12" s="58"/>
      <c r="R12" s="58"/>
      <c r="S12" s="58"/>
      <c r="T12" s="55"/>
      <c r="U12" s="55"/>
      <c r="V12" s="56">
        <f>IF(U12&gt;0,T12/U12,"")</f>
      </c>
      <c r="W12" s="55"/>
      <c r="X12" s="55"/>
      <c r="Y12" s="55"/>
      <c r="Z12" s="56">
        <f>IF(Y12&gt;0,X12/Y12,"")</f>
      </c>
      <c r="AA12" s="55"/>
      <c r="AB12" s="60">
        <v>1</v>
      </c>
      <c r="AC12" s="55"/>
      <c r="AD12" s="55"/>
      <c r="AE12" s="61">
        <f>IF(AD12&gt;0,AC12/AD12,"")</f>
      </c>
      <c r="AF12" s="55"/>
      <c r="AG12" s="62" t="e">
        <f>C12+H12+T12+#REF!+X12+#REF!+#REF!+#REF!+AC12</f>
        <v>#REF!</v>
      </c>
      <c r="AH12" s="63" t="e">
        <f>D12+I12+U12+#REF!+Y12+#REF!+#REF!+#REF!+AD12</f>
        <v>#REF!</v>
      </c>
      <c r="AI12" s="63" t="e">
        <f>IF(AH12&gt;0,(C12/#REF!+H12/#REF!+T12/#REF!+#REF!/#REF!+X12/#REF!+#REF!/#REF!+#REF!/#REF!+#REF!/#REF!+AC12/AB12)/AH12,"")</f>
        <v>#REF!</v>
      </c>
      <c r="AJ12" s="63" t="e">
        <f>MAX(F12,K12,W12,#REF!,AA12,#REF!,#REF!,#REF!,AF12)</f>
        <v>#REF!</v>
      </c>
      <c r="AK12" s="64"/>
    </row>
    <row r="13" spans="1:37" ht="31.5" customHeight="1" hidden="1">
      <c r="A13" s="53"/>
      <c r="B13" s="54"/>
      <c r="C13" s="55"/>
      <c r="D13" s="55"/>
      <c r="E13" s="56"/>
      <c r="F13" s="55"/>
      <c r="G13" s="55"/>
      <c r="H13" s="55"/>
      <c r="I13" s="55"/>
      <c r="J13" s="56"/>
      <c r="K13" s="57"/>
      <c r="L13" s="58"/>
      <c r="M13" s="58"/>
      <c r="N13" s="58"/>
      <c r="O13" s="59"/>
      <c r="P13" s="58"/>
      <c r="Q13" s="58"/>
      <c r="R13" s="58"/>
      <c r="S13" s="58"/>
      <c r="T13" s="55"/>
      <c r="U13" s="55"/>
      <c r="V13" s="56"/>
      <c r="W13" s="55"/>
      <c r="X13" s="55"/>
      <c r="Y13" s="55"/>
      <c r="Z13" s="56"/>
      <c r="AA13" s="55"/>
      <c r="AB13" s="60">
        <v>1</v>
      </c>
      <c r="AC13" s="55"/>
      <c r="AD13" s="55"/>
      <c r="AE13" s="55"/>
      <c r="AF13" s="55"/>
      <c r="AG13" s="62" t="e">
        <f>C13+H13+T13+#REF!+X13+#REF!+#REF!+#REF!+AC13</f>
        <v>#REF!</v>
      </c>
      <c r="AH13" s="63" t="e">
        <f>D13+I13+U13+#REF!+Y13+#REF!+#REF!+#REF!+AD13</f>
        <v>#REF!</v>
      </c>
      <c r="AI13" s="63" t="e">
        <f>IF(AH13&gt;0,(C13/#REF!+H13/#REF!+T13/#REF!+#REF!/#REF!+X13/#REF!+#REF!/#REF!+#REF!/#REF!+#REF!/#REF!+AC13/AB13)/AH13,"")</f>
        <v>#REF!</v>
      </c>
      <c r="AJ13" s="63" t="e">
        <f>MAX(F13,K13,W13,#REF!,AA13,#REF!,#REF!,#REF!,AF13)</f>
        <v>#REF!</v>
      </c>
      <c r="AK13" s="64"/>
    </row>
    <row r="14" spans="1:37" ht="31.5" customHeight="1" hidden="1">
      <c r="A14" s="53"/>
      <c r="B14" s="54"/>
      <c r="C14" s="55"/>
      <c r="D14" s="55"/>
      <c r="E14" s="56">
        <f>IF(D14&gt;0,C14/D14,"")</f>
      </c>
      <c r="F14" s="55"/>
      <c r="G14" s="55"/>
      <c r="H14" s="55"/>
      <c r="I14" s="55"/>
      <c r="J14" s="56">
        <f>IF(I14&gt;0,H14/I14,"")</f>
      </c>
      <c r="K14" s="57"/>
      <c r="L14" s="58"/>
      <c r="M14" s="58"/>
      <c r="N14" s="58"/>
      <c r="O14" s="59"/>
      <c r="P14" s="58"/>
      <c r="Q14" s="58"/>
      <c r="R14" s="58"/>
      <c r="S14" s="58"/>
      <c r="T14" s="55"/>
      <c r="U14" s="55"/>
      <c r="V14" s="56">
        <f>IF(U14&gt;0,T14/U14,"")</f>
      </c>
      <c r="W14" s="55"/>
      <c r="X14" s="55"/>
      <c r="Y14" s="55"/>
      <c r="Z14" s="56">
        <f>IF(Y14&gt;0,X14/Y14,"")</f>
      </c>
      <c r="AA14" s="55"/>
      <c r="AB14" s="60">
        <v>1</v>
      </c>
      <c r="AC14" s="55"/>
      <c r="AD14" s="55"/>
      <c r="AE14" s="61">
        <f>IF(AD14&gt;0,AC14/AD14,"")</f>
      </c>
      <c r="AF14" s="55"/>
      <c r="AG14" s="62" t="e">
        <f>C14+H14+T14+#REF!+X14+#REF!+#REF!+#REF!+AC14</f>
        <v>#REF!</v>
      </c>
      <c r="AH14" s="63" t="e">
        <f>D14+I14+U14+#REF!+Y14+#REF!+#REF!+#REF!+AD14</f>
        <v>#REF!</v>
      </c>
      <c r="AI14" s="63" t="e">
        <f>IF(AH14&gt;0,(C14/#REF!+H14/#REF!+T14/#REF!+#REF!/#REF!+X14/#REF!+#REF!/#REF!+#REF!/#REF!+#REF!/#REF!+AC14/AB14)/AH14,"")</f>
        <v>#REF!</v>
      </c>
      <c r="AJ14" s="63" t="e">
        <f>MAX(F14,K14,W14,#REF!,AA14,#REF!,#REF!,#REF!,AF14)</f>
        <v>#REF!</v>
      </c>
      <c r="AK14" s="64"/>
    </row>
    <row r="15" spans="1:37" ht="31.5" customHeight="1" hidden="1">
      <c r="A15" s="53"/>
      <c r="B15" s="54"/>
      <c r="C15" s="55"/>
      <c r="D15" s="55"/>
      <c r="E15" s="56"/>
      <c r="F15" s="55"/>
      <c r="G15" s="55"/>
      <c r="H15" s="55"/>
      <c r="I15" s="55"/>
      <c r="J15" s="56"/>
      <c r="K15" s="57"/>
      <c r="L15" s="58"/>
      <c r="M15" s="58"/>
      <c r="N15" s="58"/>
      <c r="O15" s="59"/>
      <c r="P15" s="58"/>
      <c r="Q15" s="58"/>
      <c r="R15" s="58"/>
      <c r="S15" s="58"/>
      <c r="T15" s="55"/>
      <c r="U15" s="55"/>
      <c r="V15" s="56"/>
      <c r="W15" s="55"/>
      <c r="X15" s="55"/>
      <c r="Y15" s="55"/>
      <c r="Z15" s="56"/>
      <c r="AA15" s="55"/>
      <c r="AB15" s="60">
        <v>1</v>
      </c>
      <c r="AC15" s="55"/>
      <c r="AD15" s="55"/>
      <c r="AE15" s="55"/>
      <c r="AF15" s="55"/>
      <c r="AG15" s="62" t="e">
        <f>C15+H15+T15+#REF!+X15+#REF!+#REF!+#REF!+AC15</f>
        <v>#REF!</v>
      </c>
      <c r="AH15" s="63" t="e">
        <f>D15+I15+U15+#REF!+Y15+#REF!+#REF!+#REF!+AD15</f>
        <v>#REF!</v>
      </c>
      <c r="AI15" s="63" t="e">
        <f>IF(AH15&gt;0,(C15/#REF!+H15/#REF!+T15/#REF!+#REF!/#REF!+X15/#REF!+#REF!/#REF!+#REF!/#REF!+#REF!/#REF!+AC15/AB15)/AH15,"")</f>
        <v>#REF!</v>
      </c>
      <c r="AJ15" s="63" t="e">
        <f>MAX(F15,K15,W15,#REF!,AA15,#REF!,#REF!,#REF!,AF15)</f>
        <v>#REF!</v>
      </c>
      <c r="AK15" s="64"/>
    </row>
    <row r="16" spans="1:37" ht="31.5" customHeight="1" hidden="1">
      <c r="A16" s="53"/>
      <c r="B16" s="54"/>
      <c r="C16" s="55"/>
      <c r="D16" s="55"/>
      <c r="E16" s="56">
        <f>IF(D16&gt;0,C16/D16,"")</f>
      </c>
      <c r="F16" s="55"/>
      <c r="G16" s="55"/>
      <c r="H16" s="55"/>
      <c r="I16" s="55"/>
      <c r="J16" s="56">
        <f>IF(I16&gt;0,H16/I16,"")</f>
      </c>
      <c r="K16" s="57"/>
      <c r="L16" s="58"/>
      <c r="M16" s="58"/>
      <c r="N16" s="58"/>
      <c r="O16" s="59"/>
      <c r="P16" s="58"/>
      <c r="Q16" s="58"/>
      <c r="R16" s="58"/>
      <c r="S16" s="58"/>
      <c r="T16" s="55"/>
      <c r="U16" s="55"/>
      <c r="V16" s="56">
        <f>IF(U16&gt;0,T16/U16,"")</f>
      </c>
      <c r="W16" s="55"/>
      <c r="X16" s="55"/>
      <c r="Y16" s="55"/>
      <c r="Z16" s="56">
        <f>IF(Y16&gt;0,X16/Y16,"")</f>
      </c>
      <c r="AA16" s="55"/>
      <c r="AB16" s="60">
        <v>1</v>
      </c>
      <c r="AC16" s="55"/>
      <c r="AD16" s="55"/>
      <c r="AE16" s="61">
        <f>IF(AD16&gt;0,AC16/AD16,"")</f>
      </c>
      <c r="AF16" s="55"/>
      <c r="AG16" s="62" t="e">
        <f>C16+H16+T16+#REF!+X16+#REF!+#REF!+#REF!+AC16</f>
        <v>#REF!</v>
      </c>
      <c r="AH16" s="63" t="e">
        <f>D16+I16+U16+#REF!+Y16+#REF!+#REF!+#REF!+AD16</f>
        <v>#REF!</v>
      </c>
      <c r="AI16" s="63" t="e">
        <f>IF(AH16&gt;0,(C16/#REF!+H16/#REF!+T16/#REF!+#REF!/#REF!+X16/#REF!+#REF!/#REF!+#REF!/#REF!+#REF!/#REF!+AC16/AB16)/AH16,"")</f>
        <v>#REF!</v>
      </c>
      <c r="AJ16" s="63" t="e">
        <f>MAX(F16,K16,W16,#REF!,AA16,#REF!,#REF!,#REF!,AF16)</f>
        <v>#REF!</v>
      </c>
      <c r="AK16" s="64"/>
    </row>
    <row r="17" spans="1:37" ht="31.5" customHeight="1" hidden="1">
      <c r="A17" s="65"/>
      <c r="B17" s="66"/>
      <c r="C17" s="67"/>
      <c r="D17" s="67"/>
      <c r="E17" s="68"/>
      <c r="F17" s="67"/>
      <c r="G17" s="67"/>
      <c r="H17" s="67"/>
      <c r="I17" s="67"/>
      <c r="J17" s="68"/>
      <c r="K17" s="69"/>
      <c r="L17" s="70"/>
      <c r="M17" s="70"/>
      <c r="N17" s="70"/>
      <c r="O17" s="71"/>
      <c r="P17" s="70"/>
      <c r="Q17" s="70"/>
      <c r="R17" s="70"/>
      <c r="S17" s="70"/>
      <c r="T17" s="67"/>
      <c r="U17" s="67"/>
      <c r="V17" s="68"/>
      <c r="W17" s="67"/>
      <c r="X17" s="67"/>
      <c r="Y17" s="67"/>
      <c r="Z17" s="68"/>
      <c r="AA17" s="67"/>
      <c r="AB17" s="72">
        <v>1</v>
      </c>
      <c r="AC17" s="67"/>
      <c r="AD17" s="67"/>
      <c r="AE17" s="67"/>
      <c r="AF17" s="67"/>
      <c r="AG17" s="73" t="e">
        <f>C17+H17+T17+#REF!+X17+#REF!+#REF!+#REF!+AC17</f>
        <v>#REF!</v>
      </c>
      <c r="AH17" s="74" t="e">
        <f>D17+I17+U17+#REF!+Y17+#REF!+#REF!+#REF!+AD17</f>
        <v>#REF!</v>
      </c>
      <c r="AI17" s="74" t="e">
        <f>IF(AH17&gt;0,(C17/#REF!+H17/#REF!+T17/#REF!+#REF!/#REF!+X17/#REF!+#REF!/#REF!+#REF!/#REF!+#REF!/#REF!+AC17/AB17)/AH17,"")</f>
        <v>#REF!</v>
      </c>
      <c r="AJ17" s="74" t="e">
        <f>MAX(F17,K17,W17,#REF!,AA17,#REF!,#REF!,#REF!,AF17)</f>
        <v>#REF!</v>
      </c>
      <c r="AK17" s="75"/>
    </row>
    <row r="18" ht="21.75" customHeight="1" thickBot="1" thickTop="1"/>
    <row r="19" spans="1:37" ht="9" customHeight="1" thickTop="1">
      <c r="A19" s="79"/>
      <c r="B19" s="80"/>
      <c r="C19" s="80"/>
      <c r="D19" s="80"/>
      <c r="E19" s="81"/>
      <c r="F19" s="80"/>
      <c r="G19" s="80"/>
      <c r="H19" s="80"/>
      <c r="I19" s="80"/>
      <c r="J19" s="81"/>
      <c r="K19" s="80"/>
      <c r="L19" s="80"/>
      <c r="M19" s="82"/>
      <c r="N19" s="82"/>
      <c r="O19" s="81"/>
      <c r="P19" s="80"/>
      <c r="Q19" s="80"/>
      <c r="R19" s="80"/>
      <c r="S19" s="80"/>
      <c r="T19" s="80"/>
      <c r="U19" s="80"/>
      <c r="V19" s="81"/>
      <c r="W19" s="80"/>
      <c r="X19" s="80"/>
      <c r="Y19" s="80"/>
      <c r="Z19" s="81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3"/>
    </row>
    <row r="20" spans="1:37" ht="23.25" customHeight="1">
      <c r="A20" s="84" t="s">
        <v>36</v>
      </c>
      <c r="B20" s="85"/>
      <c r="C20" s="85"/>
      <c r="D20" s="85"/>
      <c r="E20" s="87" t="s">
        <v>4</v>
      </c>
      <c r="F20" s="87"/>
      <c r="G20" s="88"/>
      <c r="H20" s="89"/>
      <c r="I20" s="90"/>
      <c r="J20" s="386" t="s">
        <v>95</v>
      </c>
      <c r="K20" s="386"/>
      <c r="L20" s="386"/>
      <c r="M20" s="386"/>
      <c r="N20" s="386"/>
      <c r="O20" s="387"/>
      <c r="P20" s="374" t="s">
        <v>24</v>
      </c>
      <c r="Q20" s="375"/>
      <c r="R20" s="375"/>
      <c r="S20" s="375"/>
      <c r="T20" s="92"/>
      <c r="U20" s="88"/>
      <c r="V20" s="93"/>
      <c r="W20" s="92"/>
      <c r="X20" s="92"/>
      <c r="Y20" s="88"/>
      <c r="Z20" s="93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94"/>
    </row>
    <row r="21" spans="1:37" ht="27" customHeight="1">
      <c r="A21" s="95"/>
      <c r="B21" s="85"/>
      <c r="C21" s="85"/>
      <c r="D21" s="85"/>
      <c r="E21" s="91"/>
      <c r="F21" s="385" t="s">
        <v>60</v>
      </c>
      <c r="G21" s="385"/>
      <c r="H21" s="385"/>
      <c r="I21" s="96"/>
      <c r="J21" s="88"/>
      <c r="K21" s="88"/>
      <c r="L21" s="91"/>
      <c r="M21" s="91"/>
      <c r="N21" s="91"/>
      <c r="O21" s="91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4"/>
    </row>
    <row r="22" spans="1:37" ht="27" customHeight="1">
      <c r="A22" s="95" t="s">
        <v>25</v>
      </c>
      <c r="B22" s="97" t="s">
        <v>37</v>
      </c>
      <c r="C22" s="85"/>
      <c r="D22" s="85"/>
      <c r="E22" s="98" t="s">
        <v>5</v>
      </c>
      <c r="F22" s="98"/>
      <c r="G22" s="99"/>
      <c r="H22" s="376">
        <v>41055</v>
      </c>
      <c r="I22" s="376"/>
      <c r="J22" s="376"/>
      <c r="K22" s="100"/>
      <c r="L22" s="101"/>
      <c r="M22" s="91"/>
      <c r="N22" s="91"/>
      <c r="O22" s="91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4"/>
    </row>
    <row r="23" spans="1:37" ht="27" customHeight="1">
      <c r="A23" s="95" t="s">
        <v>38</v>
      </c>
      <c r="B23" s="97"/>
      <c r="C23" s="85"/>
      <c r="D23" s="85"/>
      <c r="E23" s="86"/>
      <c r="F23" s="98"/>
      <c r="G23" s="98"/>
      <c r="H23" s="99"/>
      <c r="I23" s="100"/>
      <c r="J23" s="100"/>
      <c r="K23" s="100"/>
      <c r="L23" s="100"/>
      <c r="M23" s="101"/>
      <c r="N23" s="91"/>
      <c r="O23" s="91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4"/>
    </row>
    <row r="24" spans="1:37" ht="27" customHeight="1">
      <c r="A24" s="95" t="s">
        <v>26</v>
      </c>
      <c r="B24" s="85" t="s">
        <v>33</v>
      </c>
      <c r="C24" s="85"/>
      <c r="D24" s="85"/>
      <c r="E24" s="87" t="s">
        <v>27</v>
      </c>
      <c r="F24" s="87"/>
      <c r="G24" s="88"/>
      <c r="H24" s="89"/>
      <c r="I24" s="90"/>
      <c r="J24" s="88"/>
      <c r="K24" s="90" t="s">
        <v>28</v>
      </c>
      <c r="L24" s="88"/>
      <c r="M24" s="88"/>
      <c r="N24" s="88"/>
      <c r="O24" s="88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4"/>
    </row>
    <row r="25" spans="1:37" ht="6" customHeight="1" thickBot="1">
      <c r="A25" s="102"/>
      <c r="B25" s="103"/>
      <c r="C25" s="103"/>
      <c r="D25" s="103"/>
      <c r="E25" s="104"/>
      <c r="F25" s="103"/>
      <c r="G25" s="103"/>
      <c r="H25" s="103"/>
      <c r="I25" s="103"/>
      <c r="J25" s="104"/>
      <c r="K25" s="103"/>
      <c r="L25" s="103"/>
      <c r="M25" s="105"/>
      <c r="N25" s="105"/>
      <c r="O25" s="104"/>
      <c r="P25" s="103"/>
      <c r="Q25" s="103"/>
      <c r="R25" s="103"/>
      <c r="S25" s="103"/>
      <c r="T25" s="103"/>
      <c r="U25" s="103"/>
      <c r="V25" s="104"/>
      <c r="W25" s="103"/>
      <c r="X25" s="103"/>
      <c r="Y25" s="103"/>
      <c r="Z25" s="104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6"/>
    </row>
    <row r="26" ht="25.5" customHeight="1" thickTop="1"/>
    <row r="27" ht="25.5" customHeight="1"/>
    <row r="28" ht="25.5" customHeight="1"/>
  </sheetData>
  <mergeCells count="11">
    <mergeCell ref="H22:J22"/>
    <mergeCell ref="M1:P1"/>
    <mergeCell ref="S1:S2"/>
    <mergeCell ref="R1:R2"/>
    <mergeCell ref="P21:AK24"/>
    <mergeCell ref="F21:H21"/>
    <mergeCell ref="J20:O20"/>
    <mergeCell ref="A1:A2"/>
    <mergeCell ref="B1:B2"/>
    <mergeCell ref="AM1:AM7"/>
    <mergeCell ref="P20:S20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YDHU6290</dc:creator>
  <cp:keywords/>
  <dc:description/>
  <cp:lastModifiedBy>YDHU6290</cp:lastModifiedBy>
  <cp:lastPrinted>2012-05-26T16:08:22Z</cp:lastPrinted>
  <dcterms:created xsi:type="dcterms:W3CDTF">2009-03-28T19:30:38Z</dcterms:created>
  <dcterms:modified xsi:type="dcterms:W3CDTF">2012-05-27T09:23:19Z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